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63616" windowWidth="12120" windowHeight="8475" activeTab="0"/>
  </bookViews>
  <sheets>
    <sheet name="Hartford Neighborhood Snapshots" sheetId="1" r:id="rId1"/>
    <sheet name="Sheet2" sheetId="2" r:id="rId2"/>
    <sheet name="Sheet3" sheetId="3" r:id="rId3"/>
  </sheets>
  <definedNames/>
  <calcPr fullCalcOnLoad="1"/>
</workbook>
</file>

<file path=xl/comments1.xml><?xml version="1.0" encoding="utf-8"?>
<comments xmlns="http://schemas.openxmlformats.org/spreadsheetml/2006/main">
  <authors>
    <author>efilios</author>
  </authors>
  <commentList>
    <comment ref="G1" authorId="0">
      <text>
        <r>
          <rPr>
            <b/>
            <sz val="8"/>
            <rFont val="Tahoma"/>
            <family val="0"/>
          </rPr>
          <t>efilios:</t>
        </r>
        <r>
          <rPr>
            <sz val="8"/>
            <rFont val="Tahoma"/>
            <family val="0"/>
          </rPr>
          <t xml:space="preserve">
</t>
        </r>
      </text>
    </comment>
  </commentList>
</comments>
</file>

<file path=xl/sharedStrings.xml><?xml version="1.0" encoding="utf-8"?>
<sst xmlns="http://schemas.openxmlformats.org/spreadsheetml/2006/main" count="225" uniqueCount="214">
  <si>
    <t>Indicator</t>
  </si>
  <si>
    <t>Upper Albany</t>
  </si>
  <si>
    <t>Asylum Hill</t>
  </si>
  <si>
    <t>Barry Square</t>
  </si>
  <si>
    <t>Behind the Rocks</t>
  </si>
  <si>
    <t>Blue Hills</t>
  </si>
  <si>
    <t>Downtown</t>
  </si>
  <si>
    <t>Frog Hollow</t>
  </si>
  <si>
    <t>Northeast</t>
  </si>
  <si>
    <t>Parkville</t>
  </si>
  <si>
    <t>Sheldon Charter Oak</t>
  </si>
  <si>
    <t xml:space="preserve">South Green </t>
  </si>
  <si>
    <t>South Meadows</t>
  </si>
  <si>
    <t>Southwest</t>
  </si>
  <si>
    <t>West End</t>
  </si>
  <si>
    <t>14.8%</t>
  </si>
  <si>
    <t>3.8%</t>
  </si>
  <si>
    <t>4.1%</t>
  </si>
  <si>
    <t>34.3%</t>
  </si>
  <si>
    <t>11.9%</t>
  </si>
  <si>
    <t>29.4%</t>
  </si>
  <si>
    <t>9.9%</t>
  </si>
  <si>
    <t>9.7%</t>
  </si>
  <si>
    <t>32.3%</t>
  </si>
  <si>
    <t>29.9%</t>
  </si>
  <si>
    <t>9.5%</t>
  </si>
  <si>
    <t>39.3%</t>
  </si>
  <si>
    <t>13.1%</t>
  </si>
  <si>
    <t>37.1%</t>
  </si>
  <si>
    <t>35.5%</t>
  </si>
  <si>
    <t>11.7%</t>
  </si>
  <si>
    <t>31.7%</t>
  </si>
  <si>
    <t>11.4%</t>
  </si>
  <si>
    <t>28.7%</t>
  </si>
  <si>
    <t>10.4%</t>
  </si>
  <si>
    <t>9.3%</t>
  </si>
  <si>
    <t>10.8%</t>
  </si>
  <si>
    <t>20.7%</t>
  </si>
  <si>
    <t>7.5%</t>
  </si>
  <si>
    <t>6.1%</t>
  </si>
  <si>
    <t>8.1%</t>
  </si>
  <si>
    <t>11.5%</t>
  </si>
  <si>
    <t>6.8%</t>
  </si>
  <si>
    <t>.2%</t>
  </si>
  <si>
    <t>8.9%</t>
  </si>
  <si>
    <t>11.6%</t>
  </si>
  <si>
    <t>4.3%</t>
  </si>
  <si>
    <t>14.2%</t>
  </si>
  <si>
    <t>28.6%</t>
  </si>
  <si>
    <t>8.8%</t>
  </si>
  <si>
    <t>23.6%</t>
  </si>
  <si>
    <t>14.6%</t>
  </si>
  <si>
    <t>35.6%</t>
  </si>
  <si>
    <t>64.7%</t>
  </si>
  <si>
    <t>3.3%</t>
  </si>
  <si>
    <t>39.1%</t>
  </si>
  <si>
    <t>27.8%</t>
  </si>
  <si>
    <t>17.3%</t>
  </si>
  <si>
    <t>2.6%</t>
  </si>
  <si>
    <t>$25,625</t>
  </si>
  <si>
    <t>$43,024</t>
  </si>
  <si>
    <t>$6,161</t>
  </si>
  <si>
    <t>$21,380</t>
  </si>
  <si>
    <t>$20,793</t>
  </si>
  <si>
    <t>91.1%</t>
  </si>
  <si>
    <t>82.7%</t>
  </si>
  <si>
    <t>56.2%</t>
  </si>
  <si>
    <t>43.8%</t>
  </si>
  <si>
    <t>35.1%</t>
  </si>
  <si>
    <t>64.9%</t>
  </si>
  <si>
    <t>10.9%</t>
  </si>
  <si>
    <t>89.1%</t>
  </si>
  <si>
    <t>23.7%</t>
  </si>
  <si>
    <t>76.3%</t>
  </si>
  <si>
    <t>7.3%</t>
  </si>
  <si>
    <t>92.7%</t>
  </si>
  <si>
    <t>76.4%</t>
  </si>
  <si>
    <t>10.3%</t>
  </si>
  <si>
    <t>89.7%</t>
  </si>
  <si>
    <t>5.3%</t>
  </si>
  <si>
    <t>94.7%</t>
  </si>
  <si>
    <t>61.1%</t>
  </si>
  <si>
    <t>38.9%</t>
  </si>
  <si>
    <t>22.7%</t>
  </si>
  <si>
    <t>77.3%</t>
  </si>
  <si>
    <t>18.2%</t>
  </si>
  <si>
    <t>81.9%</t>
  </si>
  <si>
    <t>30.1%</t>
  </si>
  <si>
    <t>55.4%</t>
  </si>
  <si>
    <t>50.8%</t>
  </si>
  <si>
    <t>52.2%</t>
  </si>
  <si>
    <t>16.1%</t>
  </si>
  <si>
    <t>22.1%</t>
  </si>
  <si>
    <t>41.5%</t>
  </si>
  <si>
    <t>20.2%</t>
  </si>
  <si>
    <t>32.1%</t>
  </si>
  <si>
    <t>19.3%</t>
  </si>
  <si>
    <t>18.9%</t>
  </si>
  <si>
    <t>41.1%</t>
  </si>
  <si>
    <t>47.8%</t>
  </si>
  <si>
    <t>42.4%</t>
  </si>
  <si>
    <t>57.6%</t>
  </si>
  <si>
    <t>7.1%</t>
  </si>
  <si>
    <t>25.6%</t>
  </si>
  <si>
    <t>74.4%</t>
  </si>
  <si>
    <t>10.1%</t>
  </si>
  <si>
    <t>44.6%</t>
  </si>
  <si>
    <t>30.9%</t>
  </si>
  <si>
    <t>69.1%</t>
  </si>
  <si>
    <t>44.3%</t>
  </si>
  <si>
    <t>41.6%</t>
  </si>
  <si>
    <t>51.4%</t>
  </si>
  <si>
    <t>48.6%</t>
  </si>
  <si>
    <t>13.6%</t>
  </si>
  <si>
    <t>60.9%</t>
  </si>
  <si>
    <t>42.3%</t>
  </si>
  <si>
    <t>57.7%</t>
  </si>
  <si>
    <t>46.5%</t>
  </si>
  <si>
    <t>53.5%</t>
  </si>
  <si>
    <t>11.2%</t>
  </si>
  <si>
    <t>7.2%</t>
  </si>
  <si>
    <t>58.6%</t>
  </si>
  <si>
    <t>72.2%</t>
  </si>
  <si>
    <t>36.4%</t>
  </si>
  <si>
    <t>Tracts: 5031, 5032, 5033, 5034</t>
  </si>
  <si>
    <t>Clay Arsenal</t>
  </si>
  <si>
    <t>Tracts 5009, 5017, 5018</t>
  </si>
  <si>
    <t>Tracts 5038, 5039, 5040</t>
  </si>
  <si>
    <t>Tracts 5001, 5002, 5026, 5027</t>
  </si>
  <si>
    <t>Tracts 5045, 5046, 5049</t>
  </si>
  <si>
    <t>Tract 5021</t>
  </si>
  <si>
    <t>Tract 5007</t>
  </si>
  <si>
    <t>Tract 5028, 5029, 5030</t>
  </si>
  <si>
    <t>Tract 5041, 5043</t>
  </si>
  <si>
    <t>Tract 5004, 5005</t>
  </si>
  <si>
    <t>Tract 5003</t>
  </si>
  <si>
    <t>Tract 5047, 5048</t>
  </si>
  <si>
    <t>Tract 5014, 5035, 5037</t>
  </si>
  <si>
    <t>Tract 5036, 5042, 5044</t>
  </si>
  <si>
    <t>Tract 5023, 5024</t>
  </si>
  <si>
    <t>Tract 5010, 5011, 5012, 5013, 5015</t>
  </si>
  <si>
    <t># Children &lt;18 years SF1 Table P14</t>
  </si>
  <si>
    <t>Tract 5023, 5024, 5025</t>
  </si>
  <si>
    <t>Hartford Neighborhood Snapshots</t>
  </si>
  <si>
    <r>
      <t>2</t>
    </r>
    <r>
      <rPr>
        <sz val="10"/>
        <rFont val="Arial"/>
        <family val="0"/>
      </rPr>
      <t>Note that all 915 people in Tract 5007 are in group quarters - institutionalized in correctional facilities, nursing homes or juvenile institutions.</t>
    </r>
  </si>
  <si>
    <r>
      <t>3</t>
    </r>
    <r>
      <rPr>
        <sz val="10"/>
        <rFont val="Arial"/>
        <family val="2"/>
      </rPr>
      <t>The residential portion of South Meadows is combined with South End by the city planning department</t>
    </r>
  </si>
  <si>
    <t>% Children &lt;18 Years SF1 Table P14</t>
  </si>
  <si>
    <t># Children &lt;6 years SF1 Table P14</t>
  </si>
  <si>
    <t>% Children &lt;6 Years SF1 Table P14</t>
  </si>
  <si>
    <t># Single householder with children SF3 Table P15</t>
  </si>
  <si>
    <t># Elderly 65+ SF1 Table DP-1</t>
  </si>
  <si>
    <t>% Elderly 65+ SF1 Table DP-1</t>
  </si>
  <si>
    <t>% Children Living with Single Parents SF1 Table P36</t>
  </si>
  <si>
    <t>% Foreign Born SF3 Table DP3</t>
  </si>
  <si>
    <t>% Speak a Language other Than English at Home SF3 Table P109</t>
  </si>
  <si>
    <t>% Household living at current address &lt;1 year SF3 Table DP4</t>
  </si>
  <si>
    <t>% Housing Units built before 1950 SF3 Table H1 and H34</t>
  </si>
  <si>
    <t>% Housing Owner-Occupied SF1 Table DP1</t>
  </si>
  <si>
    <t>% Housing Rental SF1 Table DP1</t>
  </si>
  <si>
    <t>% Renters paying &gt;30% of Income on Housing SF3 Table DP4</t>
  </si>
  <si>
    <t>% Adults 25+ years without High School Diploma SF3 Table DP2</t>
  </si>
  <si>
    <t>% Adults 25+ years with Associates Degree or Higher SF3 Table DP2</t>
  </si>
  <si>
    <t>% Adults 25+ years with Bachelors Degree or Higher SF3 Table DP2</t>
  </si>
  <si>
    <t># People &gt;16 In labor Force SF3 Table DP3</t>
  </si>
  <si>
    <t>% People &gt;16 In Labor Force SF3 Table DP3</t>
  </si>
  <si>
    <t># Children Living With 2 Parents- No Parent in Labor Force SF3 Table P46</t>
  </si>
  <si>
    <t># Children Living in Families SF3 Table P46</t>
  </si>
  <si>
    <t>% Children, Living With 2 Parents-No Parent in Labor Force SF3 Table P46</t>
  </si>
  <si>
    <t># Children Living With 2 Parents-One Parent in Labor Force SF3 Table P46</t>
  </si>
  <si>
    <t>% Children, Living With 2 Parents-One Parent in Labor Force SF3 Table P46</t>
  </si>
  <si>
    <t># Children Living With 2 Parents- Both Parents in Labor Force SF3 Table P46</t>
  </si>
  <si>
    <t>% Children, Living With 2 Parents- Both Parents in Labor Force SF3 Table P46</t>
  </si>
  <si>
    <t># Children, Living With 1 Parent- Parent in Labor Force SF3 Table P46</t>
  </si>
  <si>
    <t>% Children, Living With 1 Parent- Parent in Labor Force SF3 Table P46</t>
  </si>
  <si>
    <t># Children, Living With 1 Parent- Parent Not in Labor Force SF3 Table P46</t>
  </si>
  <si>
    <t>% Children, Living With 1 Parent- Parent not in Labor Force SF3 Table P46</t>
  </si>
  <si>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data.  When comparing the figures from SF1 and SF3 there can be differences as a result.  Data on income, poverty, and education occur only on SF3.  When calculating percentages, the denominator is the population figure found in SF3.</t>
    </r>
  </si>
  <si>
    <t>www.census.gov</t>
  </si>
  <si>
    <r>
      <t>Total Population SF1 Table P1</t>
    </r>
    <r>
      <rPr>
        <u val="single"/>
        <vertAlign val="superscript"/>
        <sz val="10"/>
        <color indexed="12"/>
        <rFont val="Arial"/>
        <family val="2"/>
      </rPr>
      <t>4</t>
    </r>
  </si>
  <si>
    <r>
      <t>North Meadows</t>
    </r>
    <r>
      <rPr>
        <u val="single"/>
        <vertAlign val="superscript"/>
        <sz val="10"/>
        <color indexed="12"/>
        <rFont val="Arial"/>
        <family val="2"/>
      </rPr>
      <t>2</t>
    </r>
  </si>
  <si>
    <r>
      <t>Geography</t>
    </r>
    <r>
      <rPr>
        <u val="single"/>
        <vertAlign val="superscript"/>
        <sz val="10"/>
        <color indexed="12"/>
        <rFont val="Arial"/>
        <family val="2"/>
      </rPr>
      <t>1</t>
    </r>
  </si>
  <si>
    <r>
      <t>South Meadows and South End Combined</t>
    </r>
    <r>
      <rPr>
        <u val="single"/>
        <vertAlign val="superscript"/>
        <sz val="10"/>
        <color indexed="12"/>
        <rFont val="Arial"/>
        <family val="2"/>
      </rPr>
      <t>3</t>
    </r>
  </si>
  <si>
    <r>
      <t>Total Population SF3 Table P1</t>
    </r>
    <r>
      <rPr>
        <u val="single"/>
        <vertAlign val="superscript"/>
        <sz val="10"/>
        <color indexed="12"/>
        <rFont val="Arial"/>
        <family val="2"/>
      </rPr>
      <t>4</t>
    </r>
  </si>
  <si>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</si>
  <si>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 Households SF3 Table P13</t>
    </r>
    <r>
      <rPr>
        <u val="single"/>
        <vertAlign val="superscript"/>
        <sz val="10"/>
        <color indexed="12"/>
        <rFont val="Arial"/>
        <family val="2"/>
      </rPr>
      <t>5</t>
    </r>
  </si>
  <si>
    <r>
      <t>5</t>
    </r>
    <r>
      <rPr>
        <sz val="10"/>
        <rFont val="Arial"/>
        <family val="2"/>
      </rPr>
      <t>A household is composed of all the people who occupy a housing unit as their usual place of residence.  Compare with household.</t>
    </r>
  </si>
  <si>
    <r>
      <t>7</t>
    </r>
    <r>
      <rPr>
        <sz val="10"/>
        <rFont val="Arial"/>
        <family val="2"/>
      </rPr>
      <t>A family is defined as two or more people who reside together and are related by birth, marriage, or adoption.  Compare with household.</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</si>
  <si>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</si>
  <si>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</si>
  <si>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 Hispanic/Latino SF1 Table P4</t>
    </r>
    <r>
      <rPr>
        <u val="single"/>
        <vertAlign val="superscript"/>
        <sz val="10"/>
        <color indexed="12"/>
        <rFont val="Arial"/>
        <family val="2"/>
      </rPr>
      <t>6</t>
    </r>
  </si>
  <si>
    <r>
      <t># White non-Hispanic SF1 Table P4</t>
    </r>
    <r>
      <rPr>
        <u val="single"/>
        <vertAlign val="superscript"/>
        <sz val="10"/>
        <color indexed="12"/>
        <rFont val="Arial"/>
        <family val="2"/>
      </rPr>
      <t>6</t>
    </r>
  </si>
  <si>
    <r>
      <t># African American non-Hispanic SF1 Table P4</t>
    </r>
    <r>
      <rPr>
        <u val="single"/>
        <vertAlign val="superscript"/>
        <sz val="10"/>
        <color indexed="12"/>
        <rFont val="Arial"/>
        <family val="2"/>
      </rPr>
      <t>6</t>
    </r>
  </si>
  <si>
    <r>
      <t># Asian non-Hispanic SF1 Table P4</t>
    </r>
    <r>
      <rPr>
        <u val="single"/>
        <vertAlign val="superscript"/>
        <sz val="10"/>
        <color indexed="12"/>
        <rFont val="Arial"/>
        <family val="2"/>
      </rPr>
      <t>6</t>
    </r>
  </si>
  <si>
    <r>
      <t># other non-Hispanic SF1 Table P4</t>
    </r>
    <r>
      <rPr>
        <u val="single"/>
        <vertAlign val="superscript"/>
        <sz val="10"/>
        <color indexed="12"/>
        <rFont val="Arial"/>
        <family val="2"/>
      </rPr>
      <t>6</t>
    </r>
  </si>
  <si>
    <r>
      <t>% Hispanic/Latino SF1 Table P4</t>
    </r>
    <r>
      <rPr>
        <u val="single"/>
        <vertAlign val="superscript"/>
        <sz val="10"/>
        <color indexed="12"/>
        <rFont val="Arial"/>
        <family val="2"/>
      </rPr>
      <t>6</t>
    </r>
  </si>
  <si>
    <r>
      <t>% African American non-Hispanic SF1 Table P4</t>
    </r>
    <r>
      <rPr>
        <u val="single"/>
        <vertAlign val="superscript"/>
        <sz val="10"/>
        <color indexed="12"/>
        <rFont val="Arial"/>
        <family val="2"/>
      </rPr>
      <t>6</t>
    </r>
  </si>
  <si>
    <r>
      <t>% White non-Hispanic SF1 Table P4</t>
    </r>
    <r>
      <rPr>
        <u val="single"/>
        <vertAlign val="superscript"/>
        <sz val="10"/>
        <color indexed="12"/>
        <rFont val="Arial"/>
        <family val="2"/>
      </rPr>
      <t>6</t>
    </r>
  </si>
  <si>
    <r>
      <t>% Asian non-Hispanic SF1 Table P4</t>
    </r>
    <r>
      <rPr>
        <u val="single"/>
        <vertAlign val="superscript"/>
        <sz val="10"/>
        <color indexed="12"/>
        <rFont val="Arial"/>
        <family val="2"/>
      </rPr>
      <t>6</t>
    </r>
  </si>
  <si>
    <r>
      <t>Weighted Median Family Income SF3 Tables P77 and P15</t>
    </r>
    <r>
      <rPr>
        <u val="single"/>
        <vertAlign val="superscript"/>
        <sz val="10"/>
        <color indexed="12"/>
        <rFont val="Arial"/>
        <family val="2"/>
      </rPr>
      <t>7, 8</t>
    </r>
  </si>
  <si>
    <r>
      <t>% other non-Hispanic SF1 Table P4</t>
    </r>
    <r>
      <rPr>
        <u val="single"/>
        <vertAlign val="superscript"/>
        <sz val="10"/>
        <color indexed="12"/>
        <rFont val="Arial"/>
        <family val="2"/>
      </rPr>
      <t>6</t>
    </r>
  </si>
  <si>
    <r>
      <t>Weighted Median Household Income SF3 Tables P53 and P13</t>
    </r>
    <r>
      <rPr>
        <u val="single"/>
        <vertAlign val="superscript"/>
        <sz val="10"/>
        <color indexed="12"/>
        <rFont val="Arial"/>
        <family val="2"/>
      </rPr>
      <t>8</t>
    </r>
  </si>
  <si>
    <r>
      <t>Weighted Median Income of Female Head of Household SF3 Table PCT40 and P15</t>
    </r>
    <r>
      <rPr>
        <u val="single"/>
        <vertAlign val="superscript"/>
        <sz val="10"/>
        <color indexed="12"/>
        <rFont val="Arial"/>
        <family val="2"/>
      </rPr>
      <t>8</t>
    </r>
  </si>
  <si>
    <r>
      <t># Housing Units SF3</t>
    </r>
    <r>
      <rPr>
        <u val="single"/>
        <vertAlign val="superscript"/>
        <sz val="10"/>
        <color indexed="12"/>
        <rFont val="Arial"/>
        <family val="2"/>
      </rPr>
      <t>9</t>
    </r>
  </si>
  <si>
    <r>
      <t># People Living in Poverty SF3 Table P87</t>
    </r>
    <r>
      <rPr>
        <u val="single"/>
        <vertAlign val="superscript"/>
        <sz val="10"/>
        <color indexed="12"/>
        <rFont val="Arial"/>
        <family val="2"/>
      </rPr>
      <t>10</t>
    </r>
  </si>
  <si>
    <r>
      <t>% People Living in Poverty SF3 Table P87</t>
    </r>
    <r>
      <rPr>
        <u val="single"/>
        <vertAlign val="superscript"/>
        <sz val="10"/>
        <color indexed="12"/>
        <rFont val="Arial"/>
        <family val="2"/>
      </rPr>
      <t>10</t>
    </r>
  </si>
  <si>
    <r>
      <t>% Children Living &lt;200% Federal Poverty Level SF3 Table PCT50</t>
    </r>
    <r>
      <rPr>
        <u val="single"/>
        <vertAlign val="superscript"/>
        <sz val="10"/>
        <color indexed="12"/>
        <rFont val="Arial"/>
        <family val="2"/>
      </rPr>
      <t>10</t>
    </r>
  </si>
  <si>
    <r>
      <t>% Children Living &lt;100% Federal Poverty Level SF3 Table PCT50</t>
    </r>
    <r>
      <rPr>
        <u val="single"/>
        <vertAlign val="superscript"/>
        <sz val="10"/>
        <color indexed="12"/>
        <rFont val="Arial"/>
        <family val="2"/>
      </rPr>
      <t>10</t>
    </r>
  </si>
  <si>
    <r>
      <t>% Families not &lt;100% Federal Poverty Level SF3 Table P90</t>
    </r>
    <r>
      <rPr>
        <u val="single"/>
        <vertAlign val="superscript"/>
        <sz val="10"/>
        <color indexed="12"/>
        <rFont val="Arial"/>
        <family val="2"/>
      </rPr>
      <t>10</t>
    </r>
  </si>
  <si>
    <t>Data from Census 2000</t>
  </si>
  <si>
    <t>South End</t>
  </si>
  <si>
    <t>% Adults 25+ years with High School Diploma or Higher SF3 Table DP2</t>
  </si>
  <si>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</si>
  <si>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</si>
  <si>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t>Prepared by HartfordInfo.org July 1, 2005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</si>
</sst>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 numFmtId="174" formatCode="0.0"/>
    <numFmt numFmtId="175" formatCode="0.000"/>
    <numFmt numFmtId="176" formatCode="&quot;$&quot;#,##0.00"/>
    <numFmt numFmtId="177" formatCode="&quot;$&quot;#,##0.0"/>
    <numFmt numFmtId="178" formatCode="&quot;$&quot;#,##0"/>
    <numFmt numFmtId="179" formatCode="0.0%"/>
    <numFmt numFmtId="180" formatCode="_-&quot;€&quot;\ * #,##0.0_-;\-&quot;€&quot;\ * #,##0.0_-;_-&quot;€&quot;\ * &quot;-&quot;??_-;_-@_-"/>
    <numFmt numFmtId="181" formatCode="_-&quot;€&quot;\ * #,##0_-;\-&quot;€&quot;\ * #,##0_-;_-&quot;€&quot;\ * &quot;-&quot;??_-;_-@_-"/>
    <numFmt numFmtId="182" formatCode="0.000%"/>
    <numFmt numFmtId="183" formatCode="0.00000"/>
    <numFmt numFmtId="184" formatCode="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s>
  <fonts count="12">
    <font>
      <sz val="10"/>
      <name val="Arial"/>
      <family val="0"/>
    </font>
    <font>
      <sz val="8"/>
      <name val="Arial"/>
      <family val="0"/>
    </font>
    <font>
      <u val="single"/>
      <sz val="10"/>
      <color indexed="12"/>
      <name val="Arial"/>
      <family val="0"/>
    </font>
    <font>
      <u val="single"/>
      <sz val="10"/>
      <color indexed="36"/>
      <name val="Arial"/>
      <family val="0"/>
    </font>
    <font>
      <u val="single"/>
      <vertAlign val="superscript"/>
      <sz val="10"/>
      <color indexed="12"/>
      <name val="Arial"/>
      <family val="2"/>
    </font>
    <font>
      <sz val="10"/>
      <color indexed="10"/>
      <name val="Arial"/>
      <family val="0"/>
    </font>
    <font>
      <b/>
      <sz val="10"/>
      <name val="Arial"/>
      <family val="0"/>
    </font>
    <font>
      <vertAlign val="superscript"/>
      <sz val="10"/>
      <name val="Arial"/>
      <family val="2"/>
    </font>
    <font>
      <b/>
      <sz val="12"/>
      <name val="Arial"/>
      <family val="2"/>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Fill="1" applyAlignment="1">
      <alignment/>
    </xf>
    <xf numFmtId="179" fontId="5"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right"/>
    </xf>
    <xf numFmtId="179" fontId="0" fillId="0" borderId="0" xfId="0" applyNumberFormat="1" applyFont="1" applyFill="1" applyAlignment="1">
      <alignment horizontal="right"/>
    </xf>
    <xf numFmtId="178" fontId="0" fillId="0" borderId="0" xfId="0" applyNumberFormat="1" applyFont="1" applyFill="1" applyAlignment="1">
      <alignment horizontal="right"/>
    </xf>
    <xf numFmtId="178" fontId="0" fillId="0" borderId="0" xfId="0" applyNumberFormat="1" applyFont="1" applyFill="1" applyAlignment="1">
      <alignment/>
    </xf>
    <xf numFmtId="9" fontId="0" fillId="0" borderId="0" xfId="0" applyNumberFormat="1" applyFont="1" applyFill="1" applyAlignment="1">
      <alignment/>
    </xf>
    <xf numFmtId="9" fontId="0" fillId="0" borderId="0" xfId="0" applyNumberFormat="1" applyFont="1" applyFill="1" applyAlignment="1">
      <alignment horizontal="right"/>
    </xf>
    <xf numFmtId="0" fontId="6" fillId="0" borderId="0" xfId="0" applyFont="1" applyFill="1" applyAlignment="1">
      <alignment/>
    </xf>
    <xf numFmtId="0" fontId="0" fillId="0" borderId="0" xfId="0" applyFont="1" applyFill="1" applyAlignment="1">
      <alignment/>
    </xf>
    <xf numFmtId="179" fontId="0" fillId="0" borderId="0" xfId="0" applyNumberFormat="1" applyFont="1" applyFill="1" applyAlignment="1">
      <alignment horizontal="right"/>
    </xf>
    <xf numFmtId="0" fontId="0" fillId="0" borderId="0" xfId="0" applyFont="1" applyFill="1" applyAlignment="1">
      <alignment horizontal="right"/>
    </xf>
    <xf numFmtId="9" fontId="0" fillId="0" borderId="0" xfId="0" applyNumberFormat="1" applyFont="1" applyFill="1" applyAlignment="1">
      <alignment horizontal="right"/>
    </xf>
    <xf numFmtId="179" fontId="0" fillId="0" borderId="0" xfId="0" applyNumberFormat="1" applyFont="1" applyFill="1" applyAlignment="1">
      <alignment/>
    </xf>
    <xf numFmtId="1" fontId="0" fillId="0" borderId="0" xfId="0" applyNumberFormat="1" applyFont="1" applyFill="1" applyAlignment="1">
      <alignment/>
    </xf>
    <xf numFmtId="9" fontId="0" fillId="0" borderId="0" xfId="0" applyNumberFormat="1" applyFont="1" applyFill="1" applyAlignment="1">
      <alignment/>
    </xf>
    <xf numFmtId="10" fontId="0" fillId="0" borderId="0" xfId="0" applyNumberFormat="1" applyFont="1" applyFill="1" applyAlignment="1">
      <alignment/>
    </xf>
    <xf numFmtId="179" fontId="0" fillId="0" borderId="0" xfId="21" applyNumberFormat="1" applyFont="1" applyFill="1" applyAlignment="1">
      <alignment horizontal="right"/>
    </xf>
    <xf numFmtId="2" fontId="0" fillId="0" borderId="0" xfId="0" applyNumberFormat="1" applyFont="1" applyFill="1" applyAlignment="1">
      <alignment/>
    </xf>
    <xf numFmtId="179" fontId="0" fillId="0" borderId="0" xfId="21" applyNumberFormat="1" applyFont="1" applyFill="1" applyAlignment="1">
      <alignment/>
    </xf>
    <xf numFmtId="3" fontId="0" fillId="0" borderId="0" xfId="0" applyNumberFormat="1" applyFont="1" applyFill="1" applyAlignment="1">
      <alignment/>
    </xf>
    <xf numFmtId="178" fontId="0" fillId="0" borderId="0" xfId="0" applyNumberFormat="1" applyFont="1" applyFill="1" applyAlignment="1">
      <alignment horizontal="right"/>
    </xf>
    <xf numFmtId="178" fontId="0" fillId="0" borderId="0" xfId="0" applyNumberFormat="1" applyFont="1" applyFill="1" applyAlignment="1">
      <alignment/>
    </xf>
    <xf numFmtId="6" fontId="0" fillId="0" borderId="0" xfId="0" applyNumberFormat="1" applyFont="1" applyFill="1" applyAlignment="1">
      <alignment horizontal="right"/>
    </xf>
    <xf numFmtId="175" fontId="0" fillId="0" borderId="0" xfId="0" applyNumberFormat="1" applyFont="1" applyFill="1" applyAlignment="1">
      <alignment/>
    </xf>
    <xf numFmtId="0" fontId="0" fillId="0" borderId="0" xfId="0" applyFont="1" applyFill="1" applyAlignment="1">
      <alignment horizontal="right" vertical="center" wrapText="1"/>
    </xf>
    <xf numFmtId="0" fontId="0" fillId="0" borderId="0" xfId="0" applyFont="1" applyFill="1" applyAlignment="1">
      <alignment vertical="center" wrapText="1"/>
    </xf>
    <xf numFmtId="9" fontId="0" fillId="0" borderId="0" xfId="21" applyFont="1" applyFill="1" applyAlignment="1">
      <alignment/>
    </xf>
    <xf numFmtId="0" fontId="0" fillId="0" borderId="0" xfId="0" applyNumberFormat="1" applyFont="1" applyFill="1" applyAlignment="1">
      <alignment/>
    </xf>
    <xf numFmtId="9" fontId="0" fillId="0" borderId="0" xfId="21" applyFont="1" applyFill="1" applyAlignment="1">
      <alignment horizontal="right"/>
    </xf>
    <xf numFmtId="3" fontId="0" fillId="0" borderId="0" xfId="0" applyNumberFormat="1" applyAlignment="1">
      <alignment/>
    </xf>
    <xf numFmtId="3" fontId="0" fillId="0" borderId="0" xfId="0" applyNumberFormat="1" applyFont="1" applyFill="1" applyAlignment="1">
      <alignment horizontal="right"/>
    </xf>
    <xf numFmtId="3" fontId="0" fillId="0" borderId="0" xfId="21" applyNumberFormat="1" applyFont="1" applyFill="1" applyAlignment="1">
      <alignment/>
    </xf>
    <xf numFmtId="0" fontId="7" fillId="0" borderId="0" xfId="0" applyFont="1" applyFill="1" applyAlignment="1">
      <alignment/>
    </xf>
    <xf numFmtId="0" fontId="7" fillId="0" borderId="0" xfId="0" applyFont="1" applyFill="1" applyAlignment="1">
      <alignment/>
    </xf>
    <xf numFmtId="0" fontId="2" fillId="0" borderId="0" xfId="20" applyAlignment="1">
      <alignment/>
    </xf>
    <xf numFmtId="0" fontId="0" fillId="0" borderId="0" xfId="0" applyNumberFormat="1" applyFont="1" applyFill="1" applyAlignment="1">
      <alignment vertical="center"/>
    </xf>
    <xf numFmtId="0" fontId="8" fillId="0" borderId="0" xfId="0" applyFont="1" applyFill="1" applyAlignment="1">
      <alignment/>
    </xf>
    <xf numFmtId="0" fontId="7" fillId="0" borderId="0" xfId="0" applyFont="1" applyFill="1" applyAlignment="1">
      <alignment/>
    </xf>
    <xf numFmtId="179" fontId="7" fillId="0" borderId="0" xfId="0" applyNumberFormat="1" applyFont="1" applyFill="1" applyAlignment="1">
      <alignment/>
    </xf>
    <xf numFmtId="0" fontId="2" fillId="0" borderId="0" xfId="20" applyFill="1" applyAlignment="1">
      <alignment/>
    </xf>
    <xf numFmtId="0" fontId="2" fillId="0" borderId="0" xfId="20" applyFont="1" applyFill="1" applyAlignment="1">
      <alignment/>
    </xf>
    <xf numFmtId="0" fontId="2" fillId="0" borderId="0" xfId="20" applyFont="1" applyAlignment="1">
      <alignment/>
    </xf>
    <xf numFmtId="0" fontId="2" fillId="0" borderId="0" xfId="20" applyFont="1" applyFill="1" applyAlignment="1">
      <alignment vertical="center" wrapText="1"/>
    </xf>
    <xf numFmtId="0" fontId="2" fillId="0" borderId="0" xfId="20" applyNumberFormat="1" applyFont="1" applyFill="1" applyAlignment="1">
      <alignment/>
    </xf>
    <xf numFmtId="179" fontId="2" fillId="0" borderId="0" xfId="20" applyNumberFormat="1" applyFont="1" applyFill="1" applyAlignment="1">
      <alignment/>
    </xf>
    <xf numFmtId="1" fontId="0" fillId="0"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census.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84"/>
  <sheetViews>
    <sheetView tabSelected="1" workbookViewId="0" topLeftCell="A1">
      <pane xSplit="6" ySplit="6" topLeftCell="AJ40" activePane="bottomRight" state="frozen"/>
      <selection pane="topLeft" activeCell="A1" sqref="A1"/>
      <selection pane="topRight" activeCell="G1" sqref="G1"/>
      <selection pane="bottomLeft" activeCell="A7" sqref="A7"/>
      <selection pane="bottomRight" activeCell="AM48" sqref="AM48"/>
    </sheetView>
  </sheetViews>
  <sheetFormatPr defaultColWidth="9.140625" defaultRowHeight="12.75"/>
  <cols>
    <col min="1" max="1" width="21.57421875" style="11" customWidth="1"/>
    <col min="2" max="2" width="9.140625" style="11" customWidth="1"/>
    <col min="3" max="3" width="6.140625" style="11" customWidth="1"/>
    <col min="4" max="4" width="5.57421875" style="11" customWidth="1"/>
    <col min="5" max="5" width="26.140625" style="11" hidden="1" customWidth="1"/>
    <col min="6" max="6" width="10.57421875" style="11" customWidth="1"/>
    <col min="7" max="7" width="12.140625" style="11" bestFit="1" customWidth="1"/>
    <col min="8" max="8" width="9.140625" style="11" customWidth="1"/>
    <col min="9" max="9" width="13.421875" style="11" customWidth="1"/>
    <col min="10" max="10" width="9.140625" style="11" customWidth="1"/>
    <col min="11" max="11" width="12.140625" style="11" bestFit="1" customWidth="1"/>
    <col min="12" max="12" width="9.140625" style="11" customWidth="1"/>
    <col min="13" max="13" width="12.421875" style="11" customWidth="1"/>
    <col min="14" max="14" width="9.140625" style="11" customWidth="1"/>
    <col min="15" max="15" width="11.28125" style="11" bestFit="1" customWidth="1"/>
    <col min="16" max="16" width="9.140625" style="11" customWidth="1"/>
    <col min="17" max="17" width="11.140625" style="11" bestFit="1" customWidth="1"/>
    <col min="18" max="18" width="9.140625" style="11" customWidth="1"/>
    <col min="19" max="19" width="11.8515625" style="11" bestFit="1" customWidth="1"/>
    <col min="20" max="22" width="9.140625" style="11" customWidth="1"/>
    <col min="23" max="23" width="12.140625" style="11" bestFit="1" customWidth="1"/>
    <col min="24" max="24" width="9.140625" style="11" customWidth="1"/>
    <col min="25" max="25" width="11.140625" style="11" bestFit="1" customWidth="1"/>
    <col min="26" max="26" width="9.140625" style="11" customWidth="1"/>
    <col min="27" max="27" width="10.28125" style="11" bestFit="1" customWidth="1"/>
    <col min="28" max="29" width="9.140625" style="11" customWidth="1"/>
    <col min="30" max="30" width="10.28125" style="11" bestFit="1" customWidth="1"/>
    <col min="31" max="31" width="9.140625" style="11" customWidth="1"/>
    <col min="32" max="32" width="11.57421875" style="11" bestFit="1" customWidth="1"/>
    <col min="33" max="33" width="9.140625" style="11" customWidth="1"/>
    <col min="34" max="34" width="12.140625" style="11" bestFit="1" customWidth="1"/>
    <col min="35" max="36" width="12.140625" style="11" customWidth="1"/>
    <col min="37" max="37" width="13.57421875" style="11" customWidth="1"/>
    <col min="38" max="38" width="12.140625" style="11" bestFit="1" customWidth="1"/>
    <col min="39" max="39" width="10.00390625" style="11" customWidth="1"/>
    <col min="40" max="40" width="13.8515625" style="11" bestFit="1" customWidth="1"/>
    <col min="41" max="41" width="9.140625" style="11" customWidth="1"/>
    <col min="42" max="42" width="12.140625" style="11" bestFit="1" customWidth="1"/>
    <col min="43" max="16384" width="9.140625" style="11" customWidth="1"/>
  </cols>
  <sheetData>
    <row r="1" ht="15.75">
      <c r="A1" s="39" t="s">
        <v>143</v>
      </c>
    </row>
    <row r="2" spans="1:2" s="3" customFormat="1" ht="12.75">
      <c r="A2" t="s">
        <v>208</v>
      </c>
      <c r="B2" s="42" t="s">
        <v>177</v>
      </c>
    </row>
    <row r="3" spans="1:4" ht="12.75">
      <c r="A3" s="3"/>
      <c r="B3" s="3"/>
      <c r="C3" s="3"/>
      <c r="D3" s="10"/>
    </row>
    <row r="4" spans="1:4" ht="12.75">
      <c r="A4" s="3"/>
      <c r="B4" s="3"/>
      <c r="C4" s="3"/>
      <c r="D4" s="10"/>
    </row>
    <row r="5" ht="12.75">
      <c r="A5" s="11" t="s">
        <v>213</v>
      </c>
    </row>
    <row r="6" spans="1:42" ht="63.75" customHeight="1">
      <c r="A6" s="10" t="s">
        <v>0</v>
      </c>
      <c r="G6" s="10" t="s">
        <v>2</v>
      </c>
      <c r="I6" s="10" t="s">
        <v>3</v>
      </c>
      <c r="K6" s="10" t="s">
        <v>4</v>
      </c>
      <c r="M6" s="10" t="s">
        <v>5</v>
      </c>
      <c r="O6" s="10" t="s">
        <v>125</v>
      </c>
      <c r="Q6" s="10" t="s">
        <v>6</v>
      </c>
      <c r="S6" s="10" t="s">
        <v>7</v>
      </c>
      <c r="U6" s="43" t="s">
        <v>179</v>
      </c>
      <c r="W6" s="10" t="s">
        <v>8</v>
      </c>
      <c r="Y6" s="10" t="s">
        <v>9</v>
      </c>
      <c r="AA6" s="10" t="s">
        <v>10</v>
      </c>
      <c r="AD6" s="10" t="s">
        <v>11</v>
      </c>
      <c r="AF6" s="10" t="s">
        <v>12</v>
      </c>
      <c r="AH6" s="10" t="s">
        <v>209</v>
      </c>
      <c r="AI6" s="10"/>
      <c r="AJ6" s="45" t="s">
        <v>181</v>
      </c>
      <c r="AL6" s="10" t="s">
        <v>13</v>
      </c>
      <c r="AN6" s="10" t="s">
        <v>1</v>
      </c>
      <c r="AP6" s="10" t="s">
        <v>14</v>
      </c>
    </row>
    <row r="7" spans="1:42" ht="38.25">
      <c r="A7" s="38"/>
      <c r="B7" s="44" t="s">
        <v>180</v>
      </c>
      <c r="G7" s="27" t="s">
        <v>124</v>
      </c>
      <c r="I7" s="28" t="s">
        <v>128</v>
      </c>
      <c r="K7" s="28" t="s">
        <v>129</v>
      </c>
      <c r="M7" s="28" t="s">
        <v>127</v>
      </c>
      <c r="O7" s="27" t="s">
        <v>126</v>
      </c>
      <c r="Q7" s="28" t="s">
        <v>130</v>
      </c>
      <c r="S7" s="28" t="s">
        <v>132</v>
      </c>
      <c r="U7" s="28" t="s">
        <v>131</v>
      </c>
      <c r="W7" s="28" t="s">
        <v>140</v>
      </c>
      <c r="Y7" s="28" t="s">
        <v>133</v>
      </c>
      <c r="AA7" s="28" t="s">
        <v>134</v>
      </c>
      <c r="AD7" s="28" t="s">
        <v>135</v>
      </c>
      <c r="AF7" s="28">
        <v>5025</v>
      </c>
      <c r="AH7" s="28" t="s">
        <v>139</v>
      </c>
      <c r="AI7" s="28"/>
      <c r="AJ7" s="28" t="s">
        <v>142</v>
      </c>
      <c r="AL7" s="28" t="s">
        <v>136</v>
      </c>
      <c r="AN7" s="28" t="s">
        <v>137</v>
      </c>
      <c r="AP7" s="27" t="s">
        <v>138</v>
      </c>
    </row>
    <row r="8" spans="1:42" ht="14.25">
      <c r="A8" s="44" t="s">
        <v>178</v>
      </c>
      <c r="G8" s="22">
        <v>10667</v>
      </c>
      <c r="H8" s="22"/>
      <c r="I8" s="22">
        <v>15251</v>
      </c>
      <c r="J8" s="22"/>
      <c r="K8" s="22">
        <v>8061</v>
      </c>
      <c r="M8" s="22">
        <v>10440</v>
      </c>
      <c r="N8" s="22"/>
      <c r="O8" s="22">
        <v>6460</v>
      </c>
      <c r="P8" s="22"/>
      <c r="Q8" s="22">
        <v>1118</v>
      </c>
      <c r="S8" s="22">
        <v>9323</v>
      </c>
      <c r="T8" s="22"/>
      <c r="U8" s="22">
        <v>901</v>
      </c>
      <c r="V8" s="22"/>
      <c r="W8" s="22">
        <v>10137</v>
      </c>
      <c r="Y8" s="22">
        <v>5206</v>
      </c>
      <c r="Z8" s="22"/>
      <c r="AA8" s="22">
        <v>3513</v>
      </c>
      <c r="AB8" s="22"/>
      <c r="AC8" s="22"/>
      <c r="AD8" s="22">
        <v>2624</v>
      </c>
      <c r="AF8" s="22">
        <v>1748</v>
      </c>
      <c r="AG8" s="22"/>
      <c r="AH8" s="22">
        <v>11205</v>
      </c>
      <c r="AI8" s="22"/>
      <c r="AJ8" s="32">
        <v>12953</v>
      </c>
      <c r="AL8" s="22">
        <v>7869</v>
      </c>
      <c r="AM8" s="22"/>
      <c r="AN8" s="22">
        <v>7091</v>
      </c>
      <c r="AO8" s="22"/>
      <c r="AP8" s="22">
        <v>9964</v>
      </c>
    </row>
    <row r="9" spans="1:42" ht="14.25">
      <c r="A9" s="43" t="s">
        <v>182</v>
      </c>
      <c r="G9" s="32">
        <v>10648</v>
      </c>
      <c r="H9" s="22"/>
      <c r="I9" s="22">
        <v>15275</v>
      </c>
      <c r="J9" s="22"/>
      <c r="K9" s="22">
        <v>8061</v>
      </c>
      <c r="M9" s="22">
        <v>10411</v>
      </c>
      <c r="N9" s="22"/>
      <c r="O9" s="22">
        <v>6343</v>
      </c>
      <c r="P9" s="22"/>
      <c r="Q9" s="22">
        <v>1205</v>
      </c>
      <c r="S9" s="22">
        <v>9323</v>
      </c>
      <c r="T9" s="22"/>
      <c r="U9" s="22">
        <v>915</v>
      </c>
      <c r="V9" s="22"/>
      <c r="W9" s="22">
        <v>10148</v>
      </c>
      <c r="Y9" s="22">
        <v>5252</v>
      </c>
      <c r="Z9" s="22"/>
      <c r="AA9" s="22">
        <v>3499</v>
      </c>
      <c r="AB9" s="22"/>
      <c r="AC9" s="22"/>
      <c r="AD9" s="22">
        <v>2600</v>
      </c>
      <c r="AF9" s="32">
        <v>1748</v>
      </c>
      <c r="AG9" s="22"/>
      <c r="AH9" s="22">
        <v>11235</v>
      </c>
      <c r="AI9" s="22"/>
      <c r="AJ9" s="32">
        <v>12983</v>
      </c>
      <c r="AL9" s="22">
        <v>7869</v>
      </c>
      <c r="AM9" s="22"/>
      <c r="AN9" s="22">
        <v>7091</v>
      </c>
      <c r="AO9" s="22"/>
      <c r="AP9" s="22">
        <v>9822</v>
      </c>
    </row>
    <row r="10" spans="1:42" ht="14.25">
      <c r="A10" s="43" t="s">
        <v>184</v>
      </c>
      <c r="G10" s="22">
        <v>5256</v>
      </c>
      <c r="H10" s="22"/>
      <c r="I10" s="22">
        <v>4853</v>
      </c>
      <c r="J10" s="22"/>
      <c r="K10" s="22">
        <v>2633</v>
      </c>
      <c r="M10" s="22">
        <v>3510</v>
      </c>
      <c r="N10" s="22"/>
      <c r="O10" s="22">
        <v>2073</v>
      </c>
      <c r="P10" s="22"/>
      <c r="Q10" s="22">
        <v>623</v>
      </c>
      <c r="S10" s="22">
        <v>3244</v>
      </c>
      <c r="T10" s="22"/>
      <c r="U10" s="22">
        <v>0</v>
      </c>
      <c r="V10" s="22"/>
      <c r="W10" s="22">
        <v>3642</v>
      </c>
      <c r="Y10" s="22">
        <v>1811</v>
      </c>
      <c r="Z10" s="22"/>
      <c r="AA10" s="22">
        <v>1490</v>
      </c>
      <c r="AB10" s="22"/>
      <c r="AC10" s="22"/>
      <c r="AD10" s="22">
        <v>930</v>
      </c>
      <c r="AF10" s="22">
        <v>722</v>
      </c>
      <c r="AG10" s="22"/>
      <c r="AH10" s="22">
        <v>4096</v>
      </c>
      <c r="AI10" s="22"/>
      <c r="AJ10" s="22">
        <v>4818</v>
      </c>
      <c r="AL10" s="22">
        <v>2794</v>
      </c>
      <c r="AM10" s="22"/>
      <c r="AN10" s="22">
        <v>2587</v>
      </c>
      <c r="AO10" s="22"/>
      <c r="AP10" s="22">
        <v>4772</v>
      </c>
    </row>
    <row r="11" spans="1:42" ht="12.75">
      <c r="A11" s="11" t="s">
        <v>141</v>
      </c>
      <c r="G11" s="22">
        <v>2777</v>
      </c>
      <c r="H11" s="22"/>
      <c r="I11" s="22">
        <v>4484</v>
      </c>
      <c r="J11" s="22"/>
      <c r="K11" s="22">
        <v>2607</v>
      </c>
      <c r="M11" s="22">
        <v>3118</v>
      </c>
      <c r="N11" s="22"/>
      <c r="O11" s="22">
        <v>2537</v>
      </c>
      <c r="P11" s="22"/>
      <c r="Q11" s="22">
        <v>166</v>
      </c>
      <c r="S11" s="22">
        <v>3455</v>
      </c>
      <c r="T11" s="22"/>
      <c r="U11" s="22">
        <v>37</v>
      </c>
      <c r="V11" s="22"/>
      <c r="W11" s="22">
        <v>3594</v>
      </c>
      <c r="Y11" s="22">
        <v>1649</v>
      </c>
      <c r="Z11" s="22"/>
      <c r="AA11" s="22">
        <v>1009</v>
      </c>
      <c r="AB11" s="22"/>
      <c r="AC11" s="22"/>
      <c r="AD11" s="22">
        <v>901</v>
      </c>
      <c r="AF11" s="22">
        <v>409</v>
      </c>
      <c r="AG11" s="22"/>
      <c r="AH11" s="22">
        <v>3235</v>
      </c>
      <c r="AI11" s="17"/>
      <c r="AJ11" s="22">
        <f>SUM(AF11:AI11)</f>
        <v>3644</v>
      </c>
      <c r="AL11" s="22">
        <v>2044</v>
      </c>
      <c r="AM11" s="22"/>
      <c r="AN11" s="22">
        <v>2488</v>
      </c>
      <c r="AO11" s="22"/>
      <c r="AP11" s="22">
        <v>2058</v>
      </c>
    </row>
    <row r="12" spans="1:42" ht="12.75">
      <c r="A12" s="11" t="s">
        <v>146</v>
      </c>
      <c r="G12" s="12">
        <v>0.26</v>
      </c>
      <c r="I12" s="13" t="s">
        <v>20</v>
      </c>
      <c r="J12" s="13"/>
      <c r="K12" s="13" t="s">
        <v>23</v>
      </c>
      <c r="M12" s="13" t="s">
        <v>24</v>
      </c>
      <c r="O12" s="13" t="s">
        <v>26</v>
      </c>
      <c r="Q12" s="13" t="s">
        <v>15</v>
      </c>
      <c r="S12" s="13" t="s">
        <v>28</v>
      </c>
      <c r="U12" s="14" t="s">
        <v>17</v>
      </c>
      <c r="W12" s="13" t="s">
        <v>29</v>
      </c>
      <c r="Y12" s="13" t="s">
        <v>31</v>
      </c>
      <c r="AA12" s="13" t="s">
        <v>33</v>
      </c>
      <c r="AD12" s="13" t="s">
        <v>18</v>
      </c>
      <c r="AF12" s="15">
        <v>0.234</v>
      </c>
      <c r="AH12" s="31">
        <v>0.289</v>
      </c>
      <c r="AI12" s="13"/>
      <c r="AJ12" s="14">
        <v>0.28</v>
      </c>
      <c r="AL12" s="15">
        <v>0.26</v>
      </c>
      <c r="AN12" s="15">
        <v>0.351</v>
      </c>
      <c r="AP12" s="13" t="s">
        <v>37</v>
      </c>
    </row>
    <row r="13" spans="1:42" ht="12.75">
      <c r="A13" s="11" t="s">
        <v>147</v>
      </c>
      <c r="G13" s="22">
        <v>1129</v>
      </c>
      <c r="H13" s="22"/>
      <c r="I13" s="33">
        <v>1507</v>
      </c>
      <c r="J13" s="33"/>
      <c r="K13" s="33">
        <v>781</v>
      </c>
      <c r="M13" s="13">
        <v>992</v>
      </c>
      <c r="O13" s="13">
        <v>847</v>
      </c>
      <c r="Q13" s="11">
        <v>43</v>
      </c>
      <c r="S13" s="33">
        <v>1112</v>
      </c>
      <c r="T13" s="22"/>
      <c r="U13" s="22">
        <v>0</v>
      </c>
      <c r="V13" s="22"/>
      <c r="W13" s="33">
        <v>1182</v>
      </c>
      <c r="Y13" s="13">
        <v>595</v>
      </c>
      <c r="AA13" s="13">
        <v>367</v>
      </c>
      <c r="AD13" s="13">
        <v>314</v>
      </c>
      <c r="AF13" s="22">
        <v>156</v>
      </c>
      <c r="AG13" s="22"/>
      <c r="AH13" s="33">
        <v>1047</v>
      </c>
      <c r="AI13" s="33"/>
      <c r="AJ13" s="33">
        <f>SUM(AF13:AH13)</f>
        <v>1203</v>
      </c>
      <c r="AL13" s="22">
        <v>554</v>
      </c>
      <c r="AM13" s="22"/>
      <c r="AN13" s="22">
        <v>763</v>
      </c>
      <c r="AO13" s="22"/>
      <c r="AP13" s="33">
        <v>745</v>
      </c>
    </row>
    <row r="14" spans="1:42" ht="12.75">
      <c r="A14" s="11" t="s">
        <v>148</v>
      </c>
      <c r="G14" s="12">
        <f>G13/G8</f>
        <v>0.1058404424861723</v>
      </c>
      <c r="I14" s="13" t="s">
        <v>21</v>
      </c>
      <c r="J14" s="13"/>
      <c r="K14" s="13" t="s">
        <v>22</v>
      </c>
      <c r="M14" s="13" t="s">
        <v>25</v>
      </c>
      <c r="O14" s="13" t="s">
        <v>27</v>
      </c>
      <c r="Q14" s="13" t="s">
        <v>16</v>
      </c>
      <c r="S14" s="13" t="s">
        <v>19</v>
      </c>
      <c r="U14" s="14">
        <v>0</v>
      </c>
      <c r="W14" s="13" t="s">
        <v>30</v>
      </c>
      <c r="Y14" s="13" t="s">
        <v>32</v>
      </c>
      <c r="AA14" s="13" t="s">
        <v>34</v>
      </c>
      <c r="AD14" s="12">
        <v>0.12</v>
      </c>
      <c r="AF14" s="15">
        <v>0.089</v>
      </c>
      <c r="AG14" s="15"/>
      <c r="AH14" s="12">
        <v>0.093</v>
      </c>
      <c r="AI14" s="12"/>
      <c r="AJ14" s="12">
        <v>0.093</v>
      </c>
      <c r="AL14" s="15">
        <v>0.07</v>
      </c>
      <c r="AN14" s="13" t="s">
        <v>36</v>
      </c>
      <c r="AP14" s="13" t="s">
        <v>38</v>
      </c>
    </row>
    <row r="15" spans="1:42" ht="12.75">
      <c r="A15" s="11" t="s">
        <v>149</v>
      </c>
      <c r="G15" s="33">
        <v>1018</v>
      </c>
      <c r="H15" s="22"/>
      <c r="I15" s="33">
        <v>1310</v>
      </c>
      <c r="J15" s="33"/>
      <c r="K15" s="33">
        <v>641</v>
      </c>
      <c r="M15" s="13">
        <v>938</v>
      </c>
      <c r="O15" s="13">
        <v>799</v>
      </c>
      <c r="Q15" s="13">
        <v>60</v>
      </c>
      <c r="S15" s="13">
        <v>992</v>
      </c>
      <c r="U15" s="48">
        <v>0</v>
      </c>
      <c r="W15" s="13">
        <v>1228</v>
      </c>
      <c r="Y15" s="13">
        <v>470</v>
      </c>
      <c r="AA15" s="13">
        <v>376</v>
      </c>
      <c r="AD15" s="13">
        <v>258</v>
      </c>
      <c r="AF15" s="22">
        <v>132</v>
      </c>
      <c r="AG15" s="22"/>
      <c r="AH15" s="33">
        <v>863</v>
      </c>
      <c r="AI15" s="33"/>
      <c r="AJ15" s="33">
        <v>995</v>
      </c>
      <c r="AL15" s="22">
        <v>463</v>
      </c>
      <c r="AM15" s="22"/>
      <c r="AN15" s="33">
        <v>746</v>
      </c>
      <c r="AO15" s="22"/>
      <c r="AP15" s="33">
        <v>589</v>
      </c>
    </row>
    <row r="16" spans="1:62" ht="12.75">
      <c r="A16" s="11" t="s">
        <v>150</v>
      </c>
      <c r="G16" s="22">
        <v>801</v>
      </c>
      <c r="H16" s="22"/>
      <c r="I16" s="33">
        <v>934</v>
      </c>
      <c r="J16" s="22"/>
      <c r="K16" s="33">
        <v>655</v>
      </c>
      <c r="M16" s="33">
        <v>1204</v>
      </c>
      <c r="O16" s="13">
        <v>322</v>
      </c>
      <c r="Q16" s="11">
        <v>104</v>
      </c>
      <c r="S16" s="13">
        <v>632</v>
      </c>
      <c r="U16" s="11">
        <v>2</v>
      </c>
      <c r="W16" s="13">
        <v>1005</v>
      </c>
      <c r="Y16" s="13">
        <v>461</v>
      </c>
      <c r="AA16" s="13">
        <v>406</v>
      </c>
      <c r="AD16" s="13">
        <v>114</v>
      </c>
      <c r="AF16" s="22">
        <v>241</v>
      </c>
      <c r="AG16" s="22"/>
      <c r="AH16" s="33">
        <v>1352</v>
      </c>
      <c r="AI16" s="33"/>
      <c r="AJ16" s="33">
        <f>SUM(AF16:AI16)</f>
        <v>1593</v>
      </c>
      <c r="AL16" s="22">
        <v>1587</v>
      </c>
      <c r="AM16" s="22"/>
      <c r="AN16" s="22">
        <v>632</v>
      </c>
      <c r="AO16" s="22"/>
      <c r="AP16" s="33">
        <v>1136</v>
      </c>
      <c r="AQ16" s="13"/>
      <c r="AR16" s="13"/>
      <c r="AS16" s="13"/>
      <c r="AT16" s="13"/>
      <c r="AU16" s="13"/>
      <c r="AV16" s="13"/>
      <c r="AW16" s="13"/>
      <c r="AX16" s="13"/>
      <c r="AY16" s="13"/>
      <c r="AZ16" s="13"/>
      <c r="BA16" s="13"/>
      <c r="BB16" s="13"/>
      <c r="BC16" s="13"/>
      <c r="BD16" s="13"/>
      <c r="BE16" s="13"/>
      <c r="BF16" s="13"/>
      <c r="BG16" s="13"/>
      <c r="BH16" s="13"/>
      <c r="BI16" s="13"/>
      <c r="BJ16" s="13"/>
    </row>
    <row r="17" spans="1:43" ht="12.75">
      <c r="A17" s="11" t="s">
        <v>151</v>
      </c>
      <c r="G17" s="12">
        <v>0.075</v>
      </c>
      <c r="H17" s="13"/>
      <c r="I17" s="13" t="s">
        <v>39</v>
      </c>
      <c r="J17" s="13"/>
      <c r="K17" s="13" t="s">
        <v>40</v>
      </c>
      <c r="L17" s="13"/>
      <c r="M17" s="13" t="s">
        <v>41</v>
      </c>
      <c r="N17" s="13"/>
      <c r="O17" s="14">
        <v>0.05</v>
      </c>
      <c r="P17" s="13"/>
      <c r="Q17" s="13" t="s">
        <v>35</v>
      </c>
      <c r="R17" s="13"/>
      <c r="S17" s="13" t="s">
        <v>42</v>
      </c>
      <c r="T17" s="13"/>
      <c r="U17" s="13" t="s">
        <v>43</v>
      </c>
      <c r="V17" s="13"/>
      <c r="W17" s="13" t="s">
        <v>21</v>
      </c>
      <c r="X17" s="13"/>
      <c r="Y17" s="13" t="s">
        <v>44</v>
      </c>
      <c r="Z17" s="13"/>
      <c r="AA17" s="13" t="s">
        <v>45</v>
      </c>
      <c r="AB17" s="13"/>
      <c r="AC17" s="13"/>
      <c r="AD17" s="13" t="s">
        <v>46</v>
      </c>
      <c r="AE17" s="13"/>
      <c r="AF17" s="15">
        <v>0.138</v>
      </c>
      <c r="AG17" s="13"/>
      <c r="AH17" s="12">
        <v>0.121</v>
      </c>
      <c r="AI17" s="12"/>
      <c r="AJ17" s="12">
        <v>0.123</v>
      </c>
      <c r="AK17" s="13"/>
      <c r="AL17" s="12">
        <v>0.202</v>
      </c>
      <c r="AM17" s="13"/>
      <c r="AN17" s="13" t="s">
        <v>44</v>
      </c>
      <c r="AO17" s="13"/>
      <c r="AP17" s="13" t="s">
        <v>32</v>
      </c>
      <c r="AQ17" s="18"/>
    </row>
    <row r="18" spans="1:42" ht="12.75">
      <c r="A18" s="11" t="s">
        <v>152</v>
      </c>
      <c r="G18" s="12">
        <v>0.645</v>
      </c>
      <c r="I18" s="12">
        <v>0.541</v>
      </c>
      <c r="K18" s="12">
        <v>0.486</v>
      </c>
      <c r="M18" s="12">
        <v>0.483</v>
      </c>
      <c r="O18" s="12">
        <v>0.641</v>
      </c>
      <c r="Q18" s="13">
        <v>52.4</v>
      </c>
      <c r="S18" s="13">
        <v>58.5</v>
      </c>
      <c r="U18" s="17">
        <v>0</v>
      </c>
      <c r="W18" s="12">
        <v>0.602</v>
      </c>
      <c r="Y18" s="12">
        <v>0.541</v>
      </c>
      <c r="AA18" s="12">
        <v>0.68</v>
      </c>
      <c r="AD18" s="12">
        <v>0.534</v>
      </c>
      <c r="AF18" s="15">
        <v>0.499</v>
      </c>
      <c r="AH18" s="12">
        <v>0.449</v>
      </c>
      <c r="AI18" s="12"/>
      <c r="AJ18" s="12">
        <v>0.45417124039517015</v>
      </c>
      <c r="AL18" s="12">
        <v>0.371</v>
      </c>
      <c r="AN18" s="12">
        <v>0.584</v>
      </c>
      <c r="AP18" s="15">
        <v>0.472</v>
      </c>
    </row>
    <row r="19" spans="1:42" ht="12.75">
      <c r="A19" s="11" t="s">
        <v>153</v>
      </c>
      <c r="G19" s="12">
        <v>0.208</v>
      </c>
      <c r="I19" s="15">
        <v>0.191</v>
      </c>
      <c r="K19" s="13" t="s">
        <v>47</v>
      </c>
      <c r="M19" s="12">
        <v>0.287</v>
      </c>
      <c r="O19" s="12">
        <v>0.075</v>
      </c>
      <c r="Q19" s="19">
        <v>0.0854</v>
      </c>
      <c r="S19" s="13" t="s">
        <v>19</v>
      </c>
      <c r="T19" s="20"/>
      <c r="U19" s="12">
        <v>0.064</v>
      </c>
      <c r="W19" s="13" t="s">
        <v>49</v>
      </c>
      <c r="Y19" s="12">
        <v>0.234</v>
      </c>
      <c r="AA19" s="13" t="s">
        <v>36</v>
      </c>
      <c r="AD19" s="12">
        <v>0.147</v>
      </c>
      <c r="AF19" s="15">
        <v>0.307</v>
      </c>
      <c r="AH19" s="15">
        <v>0.278</v>
      </c>
      <c r="AI19" s="15"/>
      <c r="AJ19" s="15">
        <v>0.282</v>
      </c>
      <c r="AL19" s="21">
        <f>1392/7869</f>
        <v>0.17689668318719023</v>
      </c>
      <c r="AN19" s="15">
        <v>0.236</v>
      </c>
      <c r="AP19" s="12">
        <v>0.208</v>
      </c>
    </row>
    <row r="20" spans="1:42" ht="12.75">
      <c r="A20" s="11" t="s">
        <v>154</v>
      </c>
      <c r="G20" s="12">
        <v>0.348</v>
      </c>
      <c r="I20" s="12">
        <v>0.645</v>
      </c>
      <c r="K20" s="12">
        <v>0.66</v>
      </c>
      <c r="M20" s="15">
        <v>0.109</v>
      </c>
      <c r="O20" s="13">
        <v>48.7</v>
      </c>
      <c r="Q20" s="12">
        <v>0.431</v>
      </c>
      <c r="S20" s="13" t="s">
        <v>53</v>
      </c>
      <c r="U20" s="12">
        <v>0.351</v>
      </c>
      <c r="W20" s="15">
        <v>0.177</v>
      </c>
      <c r="Y20" s="12">
        <v>0.703</v>
      </c>
      <c r="AA20" s="12">
        <v>0.5295</v>
      </c>
      <c r="AD20" s="19">
        <v>0.668</v>
      </c>
      <c r="AF20" s="15">
        <v>0.605</v>
      </c>
      <c r="AH20" s="12">
        <v>0.671</v>
      </c>
      <c r="AI20" s="12"/>
      <c r="AJ20" s="12">
        <v>0.662</v>
      </c>
      <c r="AL20" s="21">
        <f>3880/7400</f>
        <v>0.5243243243243243</v>
      </c>
      <c r="AN20" s="19">
        <v>0.101</v>
      </c>
      <c r="AP20" s="12">
        <v>0.351</v>
      </c>
    </row>
    <row r="21" spans="1:42" ht="14.25">
      <c r="A21" s="43" t="s">
        <v>189</v>
      </c>
      <c r="G21" s="22">
        <v>3185</v>
      </c>
      <c r="I21" s="22">
        <v>8418</v>
      </c>
      <c r="K21" s="22">
        <v>5204</v>
      </c>
      <c r="M21" s="22">
        <v>670</v>
      </c>
      <c r="N21" s="22"/>
      <c r="O21" s="33">
        <v>3353</v>
      </c>
      <c r="P21" s="22"/>
      <c r="Q21" s="33">
        <v>410</v>
      </c>
      <c r="S21" s="33">
        <v>6669</v>
      </c>
      <c r="T21" s="22"/>
      <c r="U21" s="33">
        <v>264</v>
      </c>
      <c r="V21" s="22"/>
      <c r="W21" s="33">
        <v>1856</v>
      </c>
      <c r="Y21" s="33">
        <v>3144</v>
      </c>
      <c r="Z21" s="22"/>
      <c r="AA21" s="33">
        <v>1845</v>
      </c>
      <c r="AB21" s="22"/>
      <c r="AC21" s="22"/>
      <c r="AD21" s="34">
        <v>1757</v>
      </c>
      <c r="AF21" s="22">
        <v>733</v>
      </c>
      <c r="AG21" s="22"/>
      <c r="AH21" s="33">
        <v>5204</v>
      </c>
      <c r="AI21" s="33"/>
      <c r="AJ21" s="33">
        <v>5937</v>
      </c>
      <c r="AL21" s="33">
        <v>3209</v>
      </c>
      <c r="AM21" s="22"/>
      <c r="AN21" s="33">
        <v>726</v>
      </c>
      <c r="AO21" s="22"/>
      <c r="AP21" s="33">
        <v>2613</v>
      </c>
    </row>
    <row r="22" spans="1:42" ht="14.25">
      <c r="A22" s="43" t="s">
        <v>190</v>
      </c>
      <c r="G22" s="22">
        <v>1457</v>
      </c>
      <c r="I22" s="22">
        <v>3684</v>
      </c>
      <c r="K22" s="22">
        <v>1107</v>
      </c>
      <c r="M22" s="22">
        <v>323</v>
      </c>
      <c r="N22" s="22"/>
      <c r="O22" s="33">
        <v>76</v>
      </c>
      <c r="P22" s="22"/>
      <c r="Q22" s="33">
        <v>519</v>
      </c>
      <c r="S22" s="33">
        <v>1016</v>
      </c>
      <c r="T22" s="22"/>
      <c r="U22" s="33">
        <v>282</v>
      </c>
      <c r="V22" s="22"/>
      <c r="W22" s="33">
        <v>123</v>
      </c>
      <c r="Y22" s="33">
        <v>943</v>
      </c>
      <c r="Z22" s="22"/>
      <c r="AA22" s="33">
        <v>602</v>
      </c>
      <c r="AB22" s="22"/>
      <c r="AC22" s="22"/>
      <c r="AD22" s="34">
        <v>296</v>
      </c>
      <c r="AF22" s="22">
        <v>647</v>
      </c>
      <c r="AG22" s="22"/>
      <c r="AH22" s="33">
        <v>3876</v>
      </c>
      <c r="AI22" s="33"/>
      <c r="AJ22" s="33">
        <v>4523</v>
      </c>
      <c r="AL22" s="33">
        <v>2992</v>
      </c>
      <c r="AM22" s="22"/>
      <c r="AN22" s="33">
        <v>48</v>
      </c>
      <c r="AO22" s="22"/>
      <c r="AP22" s="33">
        <v>3686</v>
      </c>
    </row>
    <row r="23" spans="1:42" ht="14.25">
      <c r="A23" s="43" t="s">
        <v>191</v>
      </c>
      <c r="G23" s="22">
        <v>5353</v>
      </c>
      <c r="I23" s="22">
        <v>2101</v>
      </c>
      <c r="K23" s="22">
        <v>1303</v>
      </c>
      <c r="M23" s="22">
        <v>9076</v>
      </c>
      <c r="N23" s="22"/>
      <c r="O23" s="33">
        <v>2896</v>
      </c>
      <c r="P23" s="22"/>
      <c r="Q23" s="33">
        <v>134</v>
      </c>
      <c r="S23" s="33">
        <v>1222</v>
      </c>
      <c r="T23" s="22"/>
      <c r="U23" s="33">
        <v>333</v>
      </c>
      <c r="V23" s="22"/>
      <c r="W23" s="33">
        <v>7787</v>
      </c>
      <c r="Y23" s="33">
        <v>670</v>
      </c>
      <c r="Z23" s="22"/>
      <c r="AA23" s="33">
        <v>902</v>
      </c>
      <c r="AB23" s="22"/>
      <c r="AC23" s="22"/>
      <c r="AD23" s="34">
        <v>442</v>
      </c>
      <c r="AF23" s="22">
        <v>262</v>
      </c>
      <c r="AG23" s="22"/>
      <c r="AH23" s="33">
        <v>1303</v>
      </c>
      <c r="AI23" s="33"/>
      <c r="AJ23" s="33">
        <v>1565</v>
      </c>
      <c r="AL23" s="33">
        <v>1214</v>
      </c>
      <c r="AM23" s="22"/>
      <c r="AN23" s="33">
        <v>5914</v>
      </c>
      <c r="AO23" s="22"/>
      <c r="AP23" s="33">
        <v>2863</v>
      </c>
    </row>
    <row r="24" spans="1:42" ht="14.25">
      <c r="A24" s="43" t="s">
        <v>192</v>
      </c>
      <c r="G24" s="11">
        <v>162</v>
      </c>
      <c r="I24" s="22">
        <v>273</v>
      </c>
      <c r="K24" s="11">
        <v>137</v>
      </c>
      <c r="M24" s="22">
        <v>22</v>
      </c>
      <c r="N24" s="22"/>
      <c r="O24" s="33">
        <v>10</v>
      </c>
      <c r="P24" s="22"/>
      <c r="Q24" s="33">
        <v>44</v>
      </c>
      <c r="S24" s="33">
        <v>131</v>
      </c>
      <c r="T24" s="22"/>
      <c r="U24" s="33">
        <v>13</v>
      </c>
      <c r="V24" s="22"/>
      <c r="W24" s="33">
        <v>21</v>
      </c>
      <c r="Y24" s="33">
        <v>236</v>
      </c>
      <c r="Z24" s="22"/>
      <c r="AA24" s="33">
        <v>67</v>
      </c>
      <c r="AB24" s="22"/>
      <c r="AC24" s="22"/>
      <c r="AD24" s="34">
        <v>49</v>
      </c>
      <c r="AF24" s="22">
        <v>20</v>
      </c>
      <c r="AG24" s="22"/>
      <c r="AH24" s="33">
        <v>134</v>
      </c>
      <c r="AI24" s="33"/>
      <c r="AJ24" s="33">
        <v>154</v>
      </c>
      <c r="AL24" s="33">
        <v>190</v>
      </c>
      <c r="AM24" s="22"/>
      <c r="AN24" s="33">
        <v>43</v>
      </c>
      <c r="AO24" s="22"/>
      <c r="AP24" s="33">
        <v>346</v>
      </c>
    </row>
    <row r="25" spans="1:42" ht="14.25">
      <c r="A25" s="43" t="s">
        <v>193</v>
      </c>
      <c r="G25" s="22">
        <v>510</v>
      </c>
      <c r="H25" s="22"/>
      <c r="I25" s="22">
        <v>775</v>
      </c>
      <c r="J25" s="22"/>
      <c r="K25" s="11">
        <v>310</v>
      </c>
      <c r="M25" s="22">
        <v>349</v>
      </c>
      <c r="N25" s="22"/>
      <c r="O25" s="33">
        <v>125</v>
      </c>
      <c r="P25" s="22"/>
      <c r="Q25" s="33">
        <v>11</v>
      </c>
      <c r="S25" s="33">
        <v>285</v>
      </c>
      <c r="T25" s="22"/>
      <c r="U25" s="33">
        <v>9</v>
      </c>
      <c r="V25" s="22"/>
      <c r="W25" s="33">
        <v>350</v>
      </c>
      <c r="Y25" s="33">
        <v>213</v>
      </c>
      <c r="Z25" s="22"/>
      <c r="AA25" s="33">
        <v>97</v>
      </c>
      <c r="AB25" s="22"/>
      <c r="AC25" s="22"/>
      <c r="AD25" s="34">
        <v>80</v>
      </c>
      <c r="AF25" s="22">
        <v>86</v>
      </c>
      <c r="AG25" s="22"/>
      <c r="AH25" s="22">
        <v>688</v>
      </c>
      <c r="AI25" s="22"/>
      <c r="AJ25" s="22">
        <v>774</v>
      </c>
      <c r="AL25" s="33">
        <v>264</v>
      </c>
      <c r="AM25" s="22"/>
      <c r="AN25" s="22">
        <v>360</v>
      </c>
      <c r="AO25" s="22"/>
      <c r="AP25" s="33">
        <v>456</v>
      </c>
    </row>
    <row r="26" spans="1:42" ht="14.25">
      <c r="A26" s="43" t="s">
        <v>194</v>
      </c>
      <c r="G26" s="15">
        <v>0.2985844192368988</v>
      </c>
      <c r="I26" s="15">
        <v>0.5519638056520884</v>
      </c>
      <c r="K26" s="15">
        <v>0.6455774717776951</v>
      </c>
      <c r="M26" s="15">
        <v>0.06417624521072797</v>
      </c>
      <c r="O26" s="12">
        <v>0.5190402476780186</v>
      </c>
      <c r="Q26" s="12">
        <v>0.3667262969588551</v>
      </c>
      <c r="S26" s="12">
        <v>0.715327684221817</v>
      </c>
      <c r="T26" s="18"/>
      <c r="U26" s="12">
        <v>0.293007769145394</v>
      </c>
      <c r="W26" s="12">
        <v>0.18309164447075071</v>
      </c>
      <c r="Y26" s="12">
        <v>0.6039185555128698</v>
      </c>
      <c r="AA26" s="12">
        <v>0.5251921434671221</v>
      </c>
      <c r="AD26" s="21">
        <v>0.6695884146341463</v>
      </c>
      <c r="AF26" s="15">
        <v>0.4193363844393593</v>
      </c>
      <c r="AH26" s="12">
        <v>0.4644355198572066</v>
      </c>
      <c r="AI26" s="12"/>
      <c r="AJ26" s="12">
        <v>0.4583494171234463</v>
      </c>
      <c r="AL26" s="12">
        <v>0.40780277036472234</v>
      </c>
      <c r="AN26" s="12">
        <v>0.102</v>
      </c>
      <c r="AP26" s="12">
        <v>0.2622440786832597</v>
      </c>
    </row>
    <row r="27" spans="1:42" ht="14.25">
      <c r="A27" s="43" t="s">
        <v>196</v>
      </c>
      <c r="G27" s="15">
        <v>0.13658948157870066</v>
      </c>
      <c r="I27" s="15">
        <v>0.24155793062749983</v>
      </c>
      <c r="K27" s="15">
        <v>0.13732787495347973</v>
      </c>
      <c r="M27" s="15">
        <v>0.030938697318007663</v>
      </c>
      <c r="O27" s="12">
        <v>0.011764705882352941</v>
      </c>
      <c r="Q27" s="12">
        <v>0.46422182468694095</v>
      </c>
      <c r="S27" s="12">
        <v>0.10897779684650863</v>
      </c>
      <c r="T27" s="18"/>
      <c r="U27" s="12">
        <v>0.3129855715871254</v>
      </c>
      <c r="W27" s="12">
        <v>0.01213376738680083</v>
      </c>
      <c r="Y27" s="12">
        <v>0.18113714944295045</v>
      </c>
      <c r="AA27" s="12">
        <v>0.17136350697409622</v>
      </c>
      <c r="AD27" s="21">
        <v>0.11280487804878049</v>
      </c>
      <c r="AF27" s="15">
        <v>0.37013729977116705</v>
      </c>
      <c r="AH27" s="12">
        <v>0.3459170013386881</v>
      </c>
      <c r="AI27" s="12"/>
      <c r="AJ27" s="12">
        <v>0.34918551686867905</v>
      </c>
      <c r="AL27" s="12">
        <v>0.3802262040920066</v>
      </c>
      <c r="AN27" s="12">
        <v>0.007</v>
      </c>
      <c r="AP27" s="12">
        <v>0.36993175431553593</v>
      </c>
    </row>
    <row r="28" spans="1:42" ht="14.25">
      <c r="A28" s="43" t="s">
        <v>195</v>
      </c>
      <c r="G28" s="15">
        <v>0.5018280678728789</v>
      </c>
      <c r="I28" s="15">
        <v>0.1377614582650318</v>
      </c>
      <c r="K28" s="15">
        <v>0.16164247611958815</v>
      </c>
      <c r="M28" s="15">
        <v>0.8693486590038314</v>
      </c>
      <c r="O28" s="12">
        <v>0.448297213622291</v>
      </c>
      <c r="Q28" s="12">
        <v>0.11985688729874776</v>
      </c>
      <c r="S28" s="12">
        <v>0.13107368872680467</v>
      </c>
      <c r="T28" s="18"/>
      <c r="U28" s="12">
        <v>0.36958934517203107</v>
      </c>
      <c r="W28" s="12">
        <v>0.7681759889513663</v>
      </c>
      <c r="Y28" s="12">
        <v>0.12869765655013446</v>
      </c>
      <c r="AA28" s="12">
        <v>0.25676060347281526</v>
      </c>
      <c r="AD28" s="21">
        <v>0.16844512195121952</v>
      </c>
      <c r="AF28" s="15">
        <v>0.14988558352402745</v>
      </c>
      <c r="AH28" s="12">
        <v>0.11628737170905845</v>
      </c>
      <c r="AI28" s="12"/>
      <c r="AJ28" s="12">
        <v>0.12082143132864974</v>
      </c>
      <c r="AL28" s="12">
        <v>0.15427627398652943</v>
      </c>
      <c r="AN28" s="12">
        <v>0.834014948526301</v>
      </c>
      <c r="AP28" s="12">
        <v>0.28733440385387393</v>
      </c>
    </row>
    <row r="29" spans="1:42" ht="14.25">
      <c r="A29" s="43" t="s">
        <v>197</v>
      </c>
      <c r="G29" s="15">
        <v>0.01518702540545608</v>
      </c>
      <c r="I29" s="15">
        <v>0.017900465543243066</v>
      </c>
      <c r="K29" s="15">
        <v>0.01699540999875946</v>
      </c>
      <c r="M29" s="15">
        <v>0.00210727969348659</v>
      </c>
      <c r="O29" s="12">
        <v>0.0015479876160990713</v>
      </c>
      <c r="Q29" s="12">
        <v>0.03935599284436494</v>
      </c>
      <c r="S29" s="12">
        <v>0.014051271050091173</v>
      </c>
      <c r="T29" s="18"/>
      <c r="U29" s="12">
        <v>0.014428412874583796</v>
      </c>
      <c r="W29" s="12">
        <v>0.0020716188221367266</v>
      </c>
      <c r="Y29" s="12">
        <v>0.04533230887437572</v>
      </c>
      <c r="AA29" s="12">
        <v>0.019072018218047253</v>
      </c>
      <c r="AD29" s="21">
        <v>0.018673780487804877</v>
      </c>
      <c r="AF29" s="15">
        <v>0.011441647597254004</v>
      </c>
      <c r="AH29" s="12">
        <v>0.011958946898705934</v>
      </c>
      <c r="AI29" s="12"/>
      <c r="AJ29" s="12">
        <v>0.011889137651509302</v>
      </c>
      <c r="AL29" s="12">
        <v>0.024145380607446944</v>
      </c>
      <c r="AN29" s="12">
        <v>0.006064024820194613</v>
      </c>
      <c r="AP29" s="12">
        <v>0.034725010036130065</v>
      </c>
    </row>
    <row r="30" spans="1:42" ht="14.25">
      <c r="A30" s="43" t="s">
        <v>199</v>
      </c>
      <c r="G30" s="15">
        <v>0.047811005906065435</v>
      </c>
      <c r="H30" s="22"/>
      <c r="I30" s="15">
        <v>0.05081633991213691</v>
      </c>
      <c r="J30" s="22"/>
      <c r="K30" s="15">
        <v>0.038456767150477605</v>
      </c>
      <c r="M30" s="15">
        <v>0.03342911877394636</v>
      </c>
      <c r="O30" s="12">
        <v>0.01934984520123839</v>
      </c>
      <c r="Q30" s="12">
        <v>0.009838998211091235</v>
      </c>
      <c r="S30" s="12">
        <v>0.030569559154778506</v>
      </c>
      <c r="T30" s="18"/>
      <c r="U30" s="12">
        <v>0.009988901220865706</v>
      </c>
      <c r="W30" s="12">
        <v>0.03452698036894545</v>
      </c>
      <c r="Y30" s="12">
        <v>0.040914329619669614</v>
      </c>
      <c r="AA30" s="12">
        <v>0.027611727867919156</v>
      </c>
      <c r="AD30" s="21">
        <v>0.03048780487804878</v>
      </c>
      <c r="AF30" s="15">
        <v>0.04919908466819222</v>
      </c>
      <c r="AH30" s="12">
        <v>0.06140116019634092</v>
      </c>
      <c r="AI30" s="12"/>
      <c r="AJ30" s="12">
        <v>0.05975449702771559</v>
      </c>
      <c r="AL30" s="12">
        <v>0.0335493709492947</v>
      </c>
      <c r="AN30" s="15">
        <v>0.05076857989000141</v>
      </c>
      <c r="AP30" s="12">
        <v>0.04576475311120032</v>
      </c>
    </row>
    <row r="31" spans="7:42" ht="12.75">
      <c r="G31" s="15"/>
      <c r="H31" s="22"/>
      <c r="I31" s="15"/>
      <c r="J31" s="22"/>
      <c r="K31" s="15"/>
      <c r="M31" s="15"/>
      <c r="O31" s="12"/>
      <c r="Q31" s="12"/>
      <c r="S31" s="12"/>
      <c r="T31" s="18"/>
      <c r="U31" s="12"/>
      <c r="W31" s="12"/>
      <c r="Y31" s="12"/>
      <c r="AA31" s="12"/>
      <c r="AD31" s="21"/>
      <c r="AF31" s="15"/>
      <c r="AH31" s="12"/>
      <c r="AI31" s="12"/>
      <c r="AJ31" s="12"/>
      <c r="AL31" s="12"/>
      <c r="AN31" s="15"/>
      <c r="AP31" s="12"/>
    </row>
    <row r="32" spans="1:42" ht="14.25">
      <c r="A32" s="43" t="s">
        <v>198</v>
      </c>
      <c r="G32" s="23">
        <v>18941.166203703702</v>
      </c>
      <c r="H32" s="22"/>
      <c r="I32" s="23">
        <v>25022.889344262298</v>
      </c>
      <c r="K32" s="23">
        <v>33081.58650431253</v>
      </c>
      <c r="M32" s="23">
        <v>37343.875549048316</v>
      </c>
      <c r="O32" s="23">
        <v>15378.4132450331</v>
      </c>
      <c r="Q32" s="13" t="s">
        <v>59</v>
      </c>
      <c r="S32" s="23">
        <v>18528.0853909465</v>
      </c>
      <c r="U32" s="13">
        <v>0</v>
      </c>
      <c r="W32" s="23">
        <v>23634.09</v>
      </c>
      <c r="Y32" s="23">
        <v>27064.8723404255</v>
      </c>
      <c r="AA32" s="23">
        <v>18475.9128630705</v>
      </c>
      <c r="AD32" s="13" t="s">
        <v>62</v>
      </c>
      <c r="AF32" s="24">
        <v>36971</v>
      </c>
      <c r="AH32" s="23">
        <v>32218</v>
      </c>
      <c r="AI32" s="23"/>
      <c r="AJ32" s="23">
        <v>32789.80382925298</v>
      </c>
      <c r="AL32" s="25">
        <v>37278.0640625</v>
      </c>
      <c r="AN32" s="23">
        <v>27846.30897583429</v>
      </c>
      <c r="AP32" s="23">
        <v>36691.077496274214</v>
      </c>
    </row>
    <row r="33" spans="7:42" ht="12.75">
      <c r="G33" s="13"/>
      <c r="H33" s="22"/>
      <c r="I33" s="13"/>
      <c r="K33" s="13"/>
      <c r="M33" s="13"/>
      <c r="O33" s="13"/>
      <c r="Q33" s="13"/>
      <c r="S33" s="23"/>
      <c r="U33" s="13"/>
      <c r="W33" s="13"/>
      <c r="Y33" s="13"/>
      <c r="AA33" s="13"/>
      <c r="AD33" s="13"/>
      <c r="AH33" s="13"/>
      <c r="AI33" s="13"/>
      <c r="AJ33" s="13"/>
      <c r="AL33" s="13"/>
      <c r="AN33" s="13"/>
      <c r="AP33" s="13"/>
    </row>
    <row r="34" spans="1:42" ht="14.25">
      <c r="A34" s="43" t="s">
        <v>200</v>
      </c>
      <c r="G34" s="23">
        <v>19334.05086354147</v>
      </c>
      <c r="I34" s="24">
        <v>24204.867916752526</v>
      </c>
      <c r="K34" s="23">
        <v>30959.342575009498</v>
      </c>
      <c r="M34" s="23">
        <v>35232.99316239316</v>
      </c>
      <c r="O34" s="23">
        <v>14522.023154848</v>
      </c>
      <c r="Q34" s="13" t="s">
        <v>60</v>
      </c>
      <c r="S34" s="24">
        <v>17332.796313364055</v>
      </c>
      <c r="U34" s="13">
        <v>0</v>
      </c>
      <c r="W34" s="23">
        <v>20389.4807797913</v>
      </c>
      <c r="Y34" s="23">
        <v>24864.1761457758</v>
      </c>
      <c r="AA34" s="24">
        <v>16581</v>
      </c>
      <c r="AD34" s="13" t="s">
        <v>63</v>
      </c>
      <c r="AF34" s="24">
        <v>26389</v>
      </c>
      <c r="AH34" s="23">
        <v>31884</v>
      </c>
      <c r="AI34" s="23"/>
      <c r="AJ34" s="23">
        <v>31026.706517227067</v>
      </c>
      <c r="AL34" s="25">
        <v>36053.71760916249</v>
      </c>
      <c r="AN34" s="23">
        <v>23417.374951681482</v>
      </c>
      <c r="AP34" s="23">
        <v>25950.088642078794</v>
      </c>
    </row>
    <row r="35" spans="7:42" ht="12.75">
      <c r="G35" s="13"/>
      <c r="I35" s="13"/>
      <c r="K35" s="13"/>
      <c r="M35" s="13"/>
      <c r="O35" s="13"/>
      <c r="Q35" s="13"/>
      <c r="S35" s="24"/>
      <c r="T35" s="16"/>
      <c r="U35" s="13"/>
      <c r="W35" s="13"/>
      <c r="Y35" s="13"/>
      <c r="AA35" s="13"/>
      <c r="AD35" s="13"/>
      <c r="AH35" s="13"/>
      <c r="AI35" s="13"/>
      <c r="AJ35" s="13"/>
      <c r="AL35" s="13"/>
      <c r="AN35" s="13"/>
      <c r="AP35" s="13"/>
    </row>
    <row r="36" spans="1:42" ht="14.25">
      <c r="A36" s="43" t="s">
        <v>201</v>
      </c>
      <c r="G36" s="23">
        <v>14029.144769874478</v>
      </c>
      <c r="I36" s="23">
        <v>15971.86</v>
      </c>
      <c r="K36" s="23">
        <v>25390.143617021276</v>
      </c>
      <c r="M36" s="23">
        <v>30871.519145802653</v>
      </c>
      <c r="O36" s="23">
        <v>12362</v>
      </c>
      <c r="Q36" s="13" t="s">
        <v>61</v>
      </c>
      <c r="S36" s="23">
        <v>15032.754617414248</v>
      </c>
      <c r="U36" s="13">
        <v>0</v>
      </c>
      <c r="W36" s="23">
        <v>16630.4194547708</v>
      </c>
      <c r="Y36" s="23">
        <v>19422.31</v>
      </c>
      <c r="AA36" s="25">
        <v>15540.1428571429</v>
      </c>
      <c r="AD36" s="25">
        <v>16545</v>
      </c>
      <c r="AF36" s="24">
        <v>21250</v>
      </c>
      <c r="AH36" s="23">
        <v>22796.12840809147</v>
      </c>
      <c r="AI36" s="23"/>
      <c r="AJ36" s="23">
        <v>22608.537867078823</v>
      </c>
      <c r="AL36" s="24">
        <v>24225.784347826087</v>
      </c>
      <c r="AN36" s="23">
        <v>21375.406909788868</v>
      </c>
      <c r="AP36" s="23">
        <v>18720.92950391645</v>
      </c>
    </row>
    <row r="38" spans="1:42" ht="14.25">
      <c r="A38" s="43" t="s">
        <v>202</v>
      </c>
      <c r="G38" s="22">
        <v>6273</v>
      </c>
      <c r="H38" s="22"/>
      <c r="I38" s="22">
        <v>5394</v>
      </c>
      <c r="J38" s="22"/>
      <c r="K38" s="22">
        <v>2860</v>
      </c>
      <c r="M38" s="22">
        <v>3798</v>
      </c>
      <c r="N38" s="22"/>
      <c r="O38" s="22">
        <v>2455</v>
      </c>
      <c r="P38" s="22"/>
      <c r="Q38" s="22">
        <v>759</v>
      </c>
      <c r="S38" s="22">
        <v>3675</v>
      </c>
      <c r="T38" s="22"/>
      <c r="U38" s="22">
        <v>0</v>
      </c>
      <c r="V38" s="22"/>
      <c r="W38" s="22">
        <v>4511</v>
      </c>
      <c r="Y38" s="22">
        <v>1940</v>
      </c>
      <c r="Z38" s="22"/>
      <c r="AA38" s="22">
        <v>1632</v>
      </c>
      <c r="AB38" s="22"/>
      <c r="AC38" s="22"/>
      <c r="AD38" s="22">
        <v>1040</v>
      </c>
      <c r="AF38" s="22">
        <v>810</v>
      </c>
      <c r="AG38" s="22"/>
      <c r="AH38" s="22">
        <v>4266</v>
      </c>
      <c r="AI38" s="22"/>
      <c r="AJ38" s="22">
        <v>5076</v>
      </c>
      <c r="AL38" s="11">
        <v>2927</v>
      </c>
      <c r="AN38" s="16">
        <v>3080</v>
      </c>
      <c r="AP38" s="11">
        <v>5225</v>
      </c>
    </row>
    <row r="39" spans="1:42" ht="12.75">
      <c r="A39" s="11" t="s">
        <v>155</v>
      </c>
      <c r="G39" s="15">
        <v>0.38</v>
      </c>
      <c r="I39" s="12">
        <v>0.337</v>
      </c>
      <c r="K39" s="13" t="s">
        <v>92</v>
      </c>
      <c r="M39" s="13" t="s">
        <v>91</v>
      </c>
      <c r="O39" s="15">
        <v>0.3</v>
      </c>
      <c r="Q39" s="13" t="s">
        <v>48</v>
      </c>
      <c r="S39" s="13" t="s">
        <v>93</v>
      </c>
      <c r="U39" s="17">
        <v>0</v>
      </c>
      <c r="W39" s="13" t="s">
        <v>94</v>
      </c>
      <c r="Y39" s="13" t="s">
        <v>52</v>
      </c>
      <c r="AA39" s="13" t="s">
        <v>87</v>
      </c>
      <c r="AD39" s="13" t="s">
        <v>95</v>
      </c>
      <c r="AF39" s="15">
        <v>0.227</v>
      </c>
      <c r="AH39" s="12">
        <v>0.238</v>
      </c>
      <c r="AI39" s="12"/>
      <c r="AJ39" s="12">
        <v>0.236</v>
      </c>
      <c r="AL39" s="13" t="s">
        <v>97</v>
      </c>
      <c r="AN39" s="13" t="s">
        <v>96</v>
      </c>
      <c r="AP39" s="13" t="s">
        <v>87</v>
      </c>
    </row>
    <row r="40" spans="1:42" ht="12.75">
      <c r="A40" s="11" t="s">
        <v>156</v>
      </c>
      <c r="G40" s="15">
        <v>0.302</v>
      </c>
      <c r="I40" s="12">
        <v>0.507</v>
      </c>
      <c r="K40" s="12">
        <v>0.562</v>
      </c>
      <c r="M40" s="12">
        <v>0.485</v>
      </c>
      <c r="O40" s="14">
        <v>0.31</v>
      </c>
      <c r="Q40" s="14">
        <v>0.44</v>
      </c>
      <c r="S40" s="17">
        <v>0.5</v>
      </c>
      <c r="U40" s="17">
        <v>0</v>
      </c>
      <c r="W40" s="12">
        <v>0.341</v>
      </c>
      <c r="Y40" s="12">
        <v>0.645</v>
      </c>
      <c r="AA40" s="12">
        <v>0.418</v>
      </c>
      <c r="AD40" s="15">
        <v>0.546</v>
      </c>
      <c r="AF40" s="15">
        <v>0.55</v>
      </c>
      <c r="AH40" s="12">
        <v>0.59</v>
      </c>
      <c r="AI40" s="14"/>
      <c r="AJ40" s="12">
        <v>0.5829393223010244</v>
      </c>
      <c r="AK40" s="13"/>
      <c r="AL40" s="12">
        <v>0.49</v>
      </c>
      <c r="AN40" s="14">
        <v>0.46</v>
      </c>
      <c r="AO40" s="13"/>
      <c r="AP40" s="14">
        <v>0.59</v>
      </c>
    </row>
    <row r="41" spans="1:42" ht="12.75">
      <c r="A41" s="11" t="s">
        <v>157</v>
      </c>
      <c r="G41" s="12">
        <v>0.089</v>
      </c>
      <c r="I41" s="13" t="s">
        <v>57</v>
      </c>
      <c r="K41" s="13" t="s">
        <v>68</v>
      </c>
      <c r="M41" s="13" t="s">
        <v>66</v>
      </c>
      <c r="O41" s="13" t="s">
        <v>70</v>
      </c>
      <c r="P41" s="13"/>
      <c r="Q41" s="13" t="s">
        <v>72</v>
      </c>
      <c r="S41" s="13" t="s">
        <v>74</v>
      </c>
      <c r="U41" s="17">
        <v>0</v>
      </c>
      <c r="W41" s="13" t="s">
        <v>50</v>
      </c>
      <c r="Y41" s="12">
        <v>0.189</v>
      </c>
      <c r="Z41" s="13"/>
      <c r="AA41" s="13" t="s">
        <v>79</v>
      </c>
      <c r="AB41" s="13"/>
      <c r="AC41" s="13"/>
      <c r="AD41" s="13" t="s">
        <v>77</v>
      </c>
      <c r="AF41" s="15">
        <v>0.279</v>
      </c>
      <c r="AH41" s="12">
        <v>0.373</v>
      </c>
      <c r="AI41" s="12"/>
      <c r="AJ41" s="12">
        <v>0.358</v>
      </c>
      <c r="AK41" s="13"/>
      <c r="AL41" s="13" t="s">
        <v>81</v>
      </c>
      <c r="AN41" s="13" t="s">
        <v>83</v>
      </c>
      <c r="AO41" s="13"/>
      <c r="AP41" s="13" t="s">
        <v>85</v>
      </c>
    </row>
    <row r="42" spans="1:42" ht="12.75">
      <c r="A42" s="11" t="s">
        <v>158</v>
      </c>
      <c r="G42" s="13" t="s">
        <v>64</v>
      </c>
      <c r="I42" s="13" t="s">
        <v>65</v>
      </c>
      <c r="K42" s="13" t="s">
        <v>69</v>
      </c>
      <c r="M42" s="13" t="s">
        <v>67</v>
      </c>
      <c r="O42" s="13" t="s">
        <v>71</v>
      </c>
      <c r="P42" s="13"/>
      <c r="Q42" s="13" t="s">
        <v>73</v>
      </c>
      <c r="S42" s="13" t="s">
        <v>75</v>
      </c>
      <c r="U42" s="17">
        <v>0</v>
      </c>
      <c r="W42" s="13" t="s">
        <v>76</v>
      </c>
      <c r="Y42" s="12">
        <v>0.811</v>
      </c>
      <c r="Z42" s="13"/>
      <c r="AA42" s="13" t="s">
        <v>80</v>
      </c>
      <c r="AB42" s="13"/>
      <c r="AC42" s="13"/>
      <c r="AD42" s="13" t="s">
        <v>78</v>
      </c>
      <c r="AF42" s="21">
        <v>0.721</v>
      </c>
      <c r="AH42" s="12">
        <v>0.627</v>
      </c>
      <c r="AI42" s="12"/>
      <c r="AJ42" s="12">
        <v>0.642</v>
      </c>
      <c r="AK42" s="13"/>
      <c r="AL42" s="13" t="s">
        <v>82</v>
      </c>
      <c r="AN42" s="13" t="s">
        <v>84</v>
      </c>
      <c r="AO42" s="13"/>
      <c r="AP42" s="13" t="s">
        <v>86</v>
      </c>
    </row>
    <row r="43" spans="1:42" ht="12.75">
      <c r="A43" s="11" t="s">
        <v>159</v>
      </c>
      <c r="G43" s="15">
        <v>0.469</v>
      </c>
      <c r="I43" s="12">
        <v>0.467</v>
      </c>
      <c r="K43" s="12">
        <v>0.469</v>
      </c>
      <c r="M43" s="12">
        <v>0.428</v>
      </c>
      <c r="O43" s="12">
        <v>0.409</v>
      </c>
      <c r="Q43" s="19">
        <v>0.401</v>
      </c>
      <c r="S43" s="12">
        <v>0.462</v>
      </c>
      <c r="U43" s="17">
        <v>0</v>
      </c>
      <c r="W43" s="19">
        <v>0.445</v>
      </c>
      <c r="Y43" s="19">
        <v>0.489</v>
      </c>
      <c r="AA43" s="12">
        <v>0.417</v>
      </c>
      <c r="AD43" s="15">
        <v>0.379</v>
      </c>
      <c r="AF43" s="15">
        <v>0.457</v>
      </c>
      <c r="AH43" s="12">
        <v>0.424</v>
      </c>
      <c r="AI43" s="12"/>
      <c r="AJ43" s="12">
        <v>0.43</v>
      </c>
      <c r="AL43" s="21">
        <f>519/1083</f>
        <v>0.4792243767313019</v>
      </c>
      <c r="AN43" s="12">
        <v>0.423</v>
      </c>
      <c r="AP43" s="12">
        <v>0.421</v>
      </c>
    </row>
    <row r="44" spans="7:42" ht="12.75">
      <c r="G44" s="15"/>
      <c r="I44" s="12"/>
      <c r="K44" s="12"/>
      <c r="M44" s="12"/>
      <c r="O44" s="12"/>
      <c r="Q44" s="19"/>
      <c r="S44" s="12"/>
      <c r="U44" s="17"/>
      <c r="W44" s="19"/>
      <c r="Y44" s="19"/>
      <c r="AA44" s="12"/>
      <c r="AD44" s="15"/>
      <c r="AF44" s="15"/>
      <c r="AH44" s="12"/>
      <c r="AI44" s="12"/>
      <c r="AJ44" s="12"/>
      <c r="AL44" s="21"/>
      <c r="AN44" s="12"/>
      <c r="AP44" s="12"/>
    </row>
    <row r="45" spans="1:42" s="15" customFormat="1" ht="14.25">
      <c r="A45" s="46" t="s">
        <v>203</v>
      </c>
      <c r="B45" s="30"/>
      <c r="C45" s="30"/>
      <c r="D45" s="30"/>
      <c r="E45" s="30"/>
      <c r="F45" s="30"/>
      <c r="G45" s="22">
        <v>2983</v>
      </c>
      <c r="H45" s="22"/>
      <c r="I45" s="22">
        <v>4635</v>
      </c>
      <c r="J45" s="22"/>
      <c r="K45" s="22">
        <v>1905</v>
      </c>
      <c r="L45" s="30"/>
      <c r="M45" s="22">
        <v>1661</v>
      </c>
      <c r="N45" s="22"/>
      <c r="O45" s="22">
        <v>3138</v>
      </c>
      <c r="P45" s="22"/>
      <c r="Q45" s="22">
        <v>305</v>
      </c>
      <c r="R45" s="30"/>
      <c r="S45" s="22">
        <v>4176</v>
      </c>
      <c r="T45" s="22"/>
      <c r="U45" s="22">
        <v>0</v>
      </c>
      <c r="V45" s="22"/>
      <c r="W45" s="22">
        <v>3781</v>
      </c>
      <c r="X45" s="30"/>
      <c r="Y45" s="22">
        <v>1522</v>
      </c>
      <c r="Z45" s="22"/>
      <c r="AA45" s="22">
        <v>1403</v>
      </c>
      <c r="AB45" s="30"/>
      <c r="AC45" s="30"/>
      <c r="AD45" s="30">
        <v>911</v>
      </c>
      <c r="AE45" s="30"/>
      <c r="AF45" s="22">
        <v>376</v>
      </c>
      <c r="AG45" s="22"/>
      <c r="AH45" s="22">
        <v>2170</v>
      </c>
      <c r="AI45" s="22"/>
      <c r="AJ45" s="22">
        <f>SUM(AF45:AH45)</f>
        <v>2546</v>
      </c>
      <c r="AK45" s="30"/>
      <c r="AL45" s="22">
        <v>846</v>
      </c>
      <c r="AM45" s="22"/>
      <c r="AN45" s="22">
        <v>2337</v>
      </c>
      <c r="AO45" s="22"/>
      <c r="AP45" s="22">
        <v>1619</v>
      </c>
    </row>
    <row r="46" spans="1:42" ht="14.25" customHeight="1">
      <c r="A46" s="47" t="s">
        <v>204</v>
      </c>
      <c r="B46" s="15"/>
      <c r="C46" s="15"/>
      <c r="D46" s="15"/>
      <c r="E46" s="15"/>
      <c r="F46" s="15"/>
      <c r="G46" s="15">
        <v>0.28</v>
      </c>
      <c r="H46" s="15"/>
      <c r="I46" s="15">
        <v>0.304</v>
      </c>
      <c r="J46" s="15"/>
      <c r="K46" s="15">
        <v>0.236</v>
      </c>
      <c r="L46" s="15"/>
      <c r="M46" s="15">
        <v>0.159</v>
      </c>
      <c r="N46" s="15"/>
      <c r="O46" s="15">
        <v>0.486</v>
      </c>
      <c r="P46" s="15"/>
      <c r="Q46" s="15">
        <v>0.258</v>
      </c>
      <c r="R46" s="15"/>
      <c r="S46" s="15">
        <v>0.448</v>
      </c>
      <c r="T46" s="15"/>
      <c r="U46" s="15">
        <v>0</v>
      </c>
      <c r="V46" s="15"/>
      <c r="W46" s="15">
        <v>0.373</v>
      </c>
      <c r="X46" s="15"/>
      <c r="Y46" s="15">
        <v>0.292</v>
      </c>
      <c r="Z46" s="15"/>
      <c r="AA46" s="15">
        <v>0.399</v>
      </c>
      <c r="AB46" s="15"/>
      <c r="AC46" s="15"/>
      <c r="AD46" s="15">
        <v>0.372</v>
      </c>
      <c r="AE46" s="15"/>
      <c r="AF46" s="15">
        <v>0.219</v>
      </c>
      <c r="AG46" s="15"/>
      <c r="AH46" s="15">
        <v>0.194</v>
      </c>
      <c r="AI46" s="15"/>
      <c r="AJ46" s="15"/>
      <c r="AK46" s="15"/>
      <c r="AL46" s="15">
        <v>0.108</v>
      </c>
      <c r="AM46" s="15"/>
      <c r="AN46" s="15">
        <v>0.33</v>
      </c>
      <c r="AO46" s="15"/>
      <c r="AP46" s="15">
        <v>0.162</v>
      </c>
    </row>
    <row r="47" spans="7:42" ht="12.75">
      <c r="G47" s="15"/>
      <c r="I47" s="12"/>
      <c r="K47" s="12"/>
      <c r="M47" s="12"/>
      <c r="O47" s="12"/>
      <c r="Q47" s="19"/>
      <c r="S47" s="12"/>
      <c r="U47" s="17"/>
      <c r="W47" s="19"/>
      <c r="Y47" s="19"/>
      <c r="AA47" s="12"/>
      <c r="AD47" s="15"/>
      <c r="AF47" s="15"/>
      <c r="AH47" s="12"/>
      <c r="AI47" s="12"/>
      <c r="AJ47" s="12"/>
      <c r="AL47" s="21"/>
      <c r="AN47" s="12"/>
      <c r="AP47" s="12"/>
    </row>
    <row r="48" spans="1:42" ht="14.25">
      <c r="A48" s="43" t="s">
        <v>205</v>
      </c>
      <c r="G48" s="15">
        <v>0.775</v>
      </c>
      <c r="I48" s="15">
        <v>0.757</v>
      </c>
      <c r="K48" s="15">
        <v>0.572</v>
      </c>
      <c r="M48" s="15">
        <v>0.538</v>
      </c>
      <c r="O48" s="15">
        <v>0.849</v>
      </c>
      <c r="Q48" s="15">
        <v>0.6875</v>
      </c>
      <c r="S48" s="15">
        <v>0.842</v>
      </c>
      <c r="U48" s="29">
        <v>0</v>
      </c>
      <c r="W48" s="15">
        <v>0.755</v>
      </c>
      <c r="Y48" s="15">
        <v>0.693</v>
      </c>
      <c r="AA48" s="15">
        <v>0.825</v>
      </c>
      <c r="AD48" s="15">
        <v>0.826</v>
      </c>
      <c r="AF48" s="15">
        <v>0.669</v>
      </c>
      <c r="AH48" s="15">
        <v>0.606</v>
      </c>
      <c r="AI48" s="15"/>
      <c r="AJ48" s="15">
        <v>0.613</v>
      </c>
      <c r="AL48" s="12">
        <v>0.515</v>
      </c>
      <c r="AM48" s="15"/>
      <c r="AN48" s="15">
        <v>0.621</v>
      </c>
      <c r="AP48" s="15">
        <v>0.535</v>
      </c>
    </row>
    <row r="49" spans="1:42" ht="14.25">
      <c r="A49" s="43" t="s">
        <v>206</v>
      </c>
      <c r="G49" s="12">
        <v>0.494</v>
      </c>
      <c r="I49" s="15">
        <v>0.471</v>
      </c>
      <c r="K49" s="12">
        <v>0.337</v>
      </c>
      <c r="M49" s="12">
        <v>0.222</v>
      </c>
      <c r="O49" s="12">
        <v>0.561</v>
      </c>
      <c r="Q49" s="15">
        <v>0.37</v>
      </c>
      <c r="S49" s="12">
        <v>0.575</v>
      </c>
      <c r="U49" s="17">
        <v>0</v>
      </c>
      <c r="W49" s="12">
        <v>0.495</v>
      </c>
      <c r="Y49" s="12">
        <v>0.438</v>
      </c>
      <c r="AA49" s="12">
        <v>0.491</v>
      </c>
      <c r="AD49" s="15">
        <v>0.499</v>
      </c>
      <c r="AF49" s="12">
        <v>0.306</v>
      </c>
      <c r="AH49" s="12">
        <v>0.287</v>
      </c>
      <c r="AI49" s="12"/>
      <c r="AJ49" s="12">
        <v>0.289</v>
      </c>
      <c r="AL49" s="15">
        <v>0.18</v>
      </c>
      <c r="AN49" s="12">
        <v>0.391</v>
      </c>
      <c r="AP49" s="12">
        <v>0.351</v>
      </c>
    </row>
    <row r="50" spans="1:42" ht="14.25">
      <c r="A50" s="43" t="s">
        <v>207</v>
      </c>
      <c r="G50" s="12">
        <v>0.601</v>
      </c>
      <c r="I50" s="15">
        <v>0.66</v>
      </c>
      <c r="K50" s="14">
        <v>0.78</v>
      </c>
      <c r="M50" s="14">
        <v>0.85</v>
      </c>
      <c r="O50" s="14">
        <v>0.53</v>
      </c>
      <c r="Q50" s="17">
        <v>0.658</v>
      </c>
      <c r="S50" s="14">
        <v>0.58</v>
      </c>
      <c r="U50" s="17">
        <v>0</v>
      </c>
      <c r="W50" s="14">
        <v>0.65</v>
      </c>
      <c r="Y50" s="14">
        <v>0.72</v>
      </c>
      <c r="AA50" s="14">
        <v>0.65</v>
      </c>
      <c r="AD50" s="17">
        <v>0.69</v>
      </c>
      <c r="AF50" s="17">
        <v>0.81</v>
      </c>
      <c r="AH50" s="14">
        <v>0.83</v>
      </c>
      <c r="AI50" s="14"/>
      <c r="AJ50" s="12">
        <v>0.821283255086072</v>
      </c>
      <c r="AL50" s="14">
        <v>0.88</v>
      </c>
      <c r="AN50" s="14">
        <v>0.68</v>
      </c>
      <c r="AP50" s="14">
        <v>0.79</v>
      </c>
    </row>
    <row r="52" spans="1:42" ht="12.75">
      <c r="A52" s="11" t="s">
        <v>160</v>
      </c>
      <c r="G52" s="12">
        <v>0.325</v>
      </c>
      <c r="I52" s="13" t="s">
        <v>99</v>
      </c>
      <c r="J52" s="13"/>
      <c r="K52" s="13" t="s">
        <v>100</v>
      </c>
      <c r="L52" s="13"/>
      <c r="M52" s="13" t="s">
        <v>103</v>
      </c>
      <c r="O52" s="13" t="s">
        <v>88</v>
      </c>
      <c r="Q52" s="13" t="s">
        <v>107</v>
      </c>
      <c r="S52" s="13" t="s">
        <v>111</v>
      </c>
      <c r="T52" s="26"/>
      <c r="U52" s="13" t="s">
        <v>55</v>
      </c>
      <c r="V52" s="13"/>
      <c r="W52" s="13" t="s">
        <v>115</v>
      </c>
      <c r="Y52" s="13" t="s">
        <v>117</v>
      </c>
      <c r="AA52" s="13" t="s">
        <v>89</v>
      </c>
      <c r="AD52" s="21">
        <v>0.467</v>
      </c>
      <c r="AF52" s="15">
        <v>0.383</v>
      </c>
      <c r="AH52" s="12">
        <v>0.341</v>
      </c>
      <c r="AI52" s="12"/>
      <c r="AJ52" s="12">
        <v>0.347</v>
      </c>
      <c r="AL52" s="21">
        <f>(798+1309)/5252</f>
        <v>0.4011805026656512</v>
      </c>
      <c r="AN52" s="13" t="s">
        <v>98</v>
      </c>
      <c r="AP52" s="13" t="s">
        <v>56</v>
      </c>
    </row>
    <row r="53" spans="1:42" ht="12.75">
      <c r="A53" s="11" t="s">
        <v>210</v>
      </c>
      <c r="G53" s="12">
        <v>0.675</v>
      </c>
      <c r="I53" s="13" t="s">
        <v>90</v>
      </c>
      <c r="J53" s="13"/>
      <c r="K53" s="13" t="s">
        <v>101</v>
      </c>
      <c r="L53" s="13"/>
      <c r="M53" s="13" t="s">
        <v>104</v>
      </c>
      <c r="O53" s="13" t="s">
        <v>106</v>
      </c>
      <c r="Q53" s="13" t="s">
        <v>108</v>
      </c>
      <c r="S53" s="13" t="s">
        <v>112</v>
      </c>
      <c r="U53" s="13" t="s">
        <v>114</v>
      </c>
      <c r="V53" s="13"/>
      <c r="W53" s="12" t="s">
        <v>116</v>
      </c>
      <c r="Y53" s="13" t="s">
        <v>118</v>
      </c>
      <c r="AA53" s="12">
        <v>0.492</v>
      </c>
      <c r="AD53" s="15">
        <v>0.533</v>
      </c>
      <c r="AF53" s="15">
        <v>0.617</v>
      </c>
      <c r="AH53" s="12">
        <v>0.659</v>
      </c>
      <c r="AI53" s="12"/>
      <c r="AJ53" s="12">
        <v>0.653</v>
      </c>
      <c r="AL53" s="21">
        <f>(1130+2015)/5252</f>
        <v>0.5988194973343488</v>
      </c>
      <c r="AN53" s="13" t="s">
        <v>121</v>
      </c>
      <c r="AP53" s="13" t="s">
        <v>122</v>
      </c>
    </row>
    <row r="54" spans="1:42" ht="12.75">
      <c r="A54" s="11" t="s">
        <v>161</v>
      </c>
      <c r="G54" s="12">
        <v>0.202</v>
      </c>
      <c r="I54" s="13" t="s">
        <v>51</v>
      </c>
      <c r="J54" s="13"/>
      <c r="K54" s="13" t="s">
        <v>21</v>
      </c>
      <c r="L54" s="13"/>
      <c r="M54" s="12">
        <v>0.14</v>
      </c>
      <c r="O54" s="13" t="s">
        <v>39</v>
      </c>
      <c r="Q54" s="13" t="s">
        <v>109</v>
      </c>
      <c r="S54" s="13" t="s">
        <v>113</v>
      </c>
      <c r="U54" s="13" t="s">
        <v>44</v>
      </c>
      <c r="V54" s="13"/>
      <c r="W54" s="12">
        <v>0.08</v>
      </c>
      <c r="Y54" s="13" t="s">
        <v>119</v>
      </c>
      <c r="AA54" s="12">
        <v>0.108</v>
      </c>
      <c r="AD54" s="21">
        <v>0.132</v>
      </c>
      <c r="AF54" s="15">
        <v>0.173</v>
      </c>
      <c r="AH54" s="12">
        <v>0.173</v>
      </c>
      <c r="AI54" s="12"/>
      <c r="AJ54" s="12">
        <v>0.173</v>
      </c>
      <c r="AL54" s="15">
        <f>(307+582)/5252</f>
        <v>0.16926884996191927</v>
      </c>
      <c r="AN54" s="13" t="s">
        <v>77</v>
      </c>
      <c r="AP54" s="13" t="s">
        <v>123</v>
      </c>
    </row>
    <row r="55" spans="1:42" ht="12.75">
      <c r="A55" s="11" t="s">
        <v>162</v>
      </c>
      <c r="G55" s="12">
        <v>0.168</v>
      </c>
      <c r="I55" s="12">
        <v>0.1</v>
      </c>
      <c r="J55" s="13"/>
      <c r="K55" s="13" t="s">
        <v>102</v>
      </c>
      <c r="L55" s="13"/>
      <c r="M55" s="13" t="s">
        <v>105</v>
      </c>
      <c r="O55" s="13" t="s">
        <v>54</v>
      </c>
      <c r="Q55" s="13" t="s">
        <v>110</v>
      </c>
      <c r="S55" s="13" t="s">
        <v>77</v>
      </c>
      <c r="U55" s="13" t="s">
        <v>58</v>
      </c>
      <c r="V55" s="13"/>
      <c r="W55" s="12">
        <v>0.053</v>
      </c>
      <c r="Y55" s="13" t="s">
        <v>120</v>
      </c>
      <c r="AA55" s="15">
        <v>0.09</v>
      </c>
      <c r="AD55" s="21">
        <v>0.094</v>
      </c>
      <c r="AF55" s="15">
        <v>0.095</v>
      </c>
      <c r="AH55" s="12">
        <v>0.124</v>
      </c>
      <c r="AI55" s="12"/>
      <c r="AJ55" s="12">
        <v>0.12</v>
      </c>
      <c r="AL55" s="15">
        <f>(239+512)/5252</f>
        <v>0.142993145468393</v>
      </c>
      <c r="AN55" s="12">
        <v>0.05</v>
      </c>
      <c r="AP55" s="12">
        <v>0.321</v>
      </c>
    </row>
    <row r="56" spans="1:42" s="30" customFormat="1"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6">
        <v>1344</v>
      </c>
      <c r="AG56" s="11"/>
      <c r="AH56" s="11"/>
      <c r="AI56" s="11"/>
      <c r="AJ56" s="11"/>
      <c r="AK56" s="11"/>
      <c r="AL56" s="11"/>
      <c r="AM56" s="11"/>
      <c r="AN56" s="11"/>
      <c r="AO56" s="11"/>
      <c r="AP56" s="11"/>
    </row>
    <row r="57" spans="1:42" s="15" customFormat="1" ht="12.75">
      <c r="A57" s="30" t="s">
        <v>163</v>
      </c>
      <c r="B57" s="30"/>
      <c r="C57" s="30"/>
      <c r="D57" s="30"/>
      <c r="E57" s="30"/>
      <c r="F57" s="30"/>
      <c r="G57" s="22">
        <v>4721</v>
      </c>
      <c r="H57" s="22"/>
      <c r="I57" s="33">
        <v>7030</v>
      </c>
      <c r="J57" s="22"/>
      <c r="K57" s="22">
        <v>3336</v>
      </c>
      <c r="L57" s="30"/>
      <c r="M57" s="22">
        <v>4782</v>
      </c>
      <c r="N57" s="22"/>
      <c r="O57" s="22">
        <v>1784</v>
      </c>
      <c r="P57" s="22"/>
      <c r="Q57" s="22">
        <v>585</v>
      </c>
      <c r="R57" s="30"/>
      <c r="S57" s="22">
        <v>3274</v>
      </c>
      <c r="T57" s="22"/>
      <c r="U57" s="22">
        <v>0</v>
      </c>
      <c r="V57" s="22"/>
      <c r="W57" s="22">
        <v>6920</v>
      </c>
      <c r="X57" s="30"/>
      <c r="Y57" s="22">
        <v>2264</v>
      </c>
      <c r="Z57" s="22"/>
      <c r="AA57" s="22">
        <v>1377</v>
      </c>
      <c r="AB57" s="22"/>
      <c r="AC57" s="22"/>
      <c r="AD57" s="34">
        <v>1063</v>
      </c>
      <c r="AE57" s="30"/>
      <c r="AF57" s="22">
        <v>728</v>
      </c>
      <c r="AG57" s="22"/>
      <c r="AH57" s="33">
        <v>4753</v>
      </c>
      <c r="AI57" s="33"/>
      <c r="AJ57" s="33">
        <f>SUM(AF57:AH57)</f>
        <v>5481</v>
      </c>
      <c r="AK57" s="30"/>
      <c r="AL57" s="22">
        <v>3350</v>
      </c>
      <c r="AM57" s="22"/>
      <c r="AN57" s="22">
        <v>2537</v>
      </c>
      <c r="AO57" s="22"/>
      <c r="AP57" s="22">
        <v>2812</v>
      </c>
    </row>
    <row r="58" spans="1:42" s="15" customFormat="1" ht="12.75">
      <c r="A58" s="15" t="s">
        <v>164</v>
      </c>
      <c r="G58" s="12">
        <v>0.58</v>
      </c>
      <c r="I58" s="15">
        <v>0.628</v>
      </c>
      <c r="K58" s="15">
        <v>0.583</v>
      </c>
      <c r="M58" s="15">
        <v>0.621</v>
      </c>
      <c r="O58" s="15">
        <v>0.437</v>
      </c>
      <c r="Q58" s="15">
        <v>0.567</v>
      </c>
      <c r="S58" s="15">
        <v>0.526</v>
      </c>
      <c r="U58" s="15">
        <v>0</v>
      </c>
      <c r="W58" s="15">
        <v>0.554</v>
      </c>
      <c r="Y58" s="15">
        <v>0.615</v>
      </c>
      <c r="AA58" s="15">
        <v>0.54</v>
      </c>
      <c r="AD58" s="15">
        <v>0.579</v>
      </c>
      <c r="AF58" s="15">
        <v>0.542</v>
      </c>
      <c r="AH58" s="15">
        <v>0.564</v>
      </c>
      <c r="AJ58" s="15">
        <v>0.561</v>
      </c>
      <c r="AL58" s="15">
        <v>0.56</v>
      </c>
      <c r="AN58" s="15">
        <v>0.514</v>
      </c>
      <c r="AP58" s="15">
        <v>0.569</v>
      </c>
    </row>
    <row r="59" spans="1:42" ht="12.75">
      <c r="A59" s="15"/>
      <c r="B59" s="15"/>
      <c r="C59" s="15"/>
      <c r="D59" s="15"/>
      <c r="E59" s="15"/>
      <c r="F59" s="15"/>
      <c r="G59" s="12"/>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row>
    <row r="60" spans="1:42" ht="12.75">
      <c r="A60" s="30" t="s">
        <v>166</v>
      </c>
      <c r="G60" s="11">
        <v>2447</v>
      </c>
      <c r="I60" s="11">
        <v>4260</v>
      </c>
      <c r="K60" s="11">
        <v>2374</v>
      </c>
      <c r="M60" s="11">
        <v>2612</v>
      </c>
      <c r="O60" s="11">
        <v>2260</v>
      </c>
      <c r="Q60" s="11">
        <v>192</v>
      </c>
      <c r="S60" s="11">
        <v>3087</v>
      </c>
      <c r="U60" s="11">
        <v>0</v>
      </c>
      <c r="W60" s="11">
        <v>3095</v>
      </c>
      <c r="Y60" s="11">
        <v>1522</v>
      </c>
      <c r="AA60" s="11">
        <v>906</v>
      </c>
      <c r="AD60" s="11">
        <v>685</v>
      </c>
      <c r="AF60" s="16">
        <v>420</v>
      </c>
      <c r="AH60" s="11">
        <v>2981</v>
      </c>
      <c r="AJ60" s="16">
        <f>SUM(AF60:AH60)</f>
        <v>3401</v>
      </c>
      <c r="AL60" s="22">
        <v>1875</v>
      </c>
      <c r="AN60" s="22">
        <v>2388</v>
      </c>
      <c r="AP60" s="22">
        <v>1723</v>
      </c>
    </row>
    <row r="61" spans="1:42" s="15" customFormat="1" ht="12.75">
      <c r="A61" s="11" t="s">
        <v>165</v>
      </c>
      <c r="B61" s="11"/>
      <c r="C61" s="11"/>
      <c r="D61" s="11"/>
      <c r="E61" s="11"/>
      <c r="F61" s="11"/>
      <c r="G61" s="11">
        <v>18</v>
      </c>
      <c r="H61" s="11"/>
      <c r="I61" s="11">
        <v>192</v>
      </c>
      <c r="J61" s="11"/>
      <c r="K61" s="11">
        <v>164</v>
      </c>
      <c r="L61" s="11"/>
      <c r="M61" s="11">
        <v>99</v>
      </c>
      <c r="N61" s="11"/>
      <c r="O61" s="11">
        <v>59</v>
      </c>
      <c r="P61" s="11"/>
      <c r="Q61" s="11">
        <v>0</v>
      </c>
      <c r="R61" s="11"/>
      <c r="S61" s="11">
        <v>38</v>
      </c>
      <c r="T61" s="11"/>
      <c r="U61" s="11">
        <v>0</v>
      </c>
      <c r="V61" s="11"/>
      <c r="W61" s="11">
        <v>67</v>
      </c>
      <c r="X61" s="11"/>
      <c r="Y61" s="11">
        <v>89</v>
      </c>
      <c r="Z61" s="11"/>
      <c r="AA61" s="11">
        <v>33</v>
      </c>
      <c r="AB61" s="11"/>
      <c r="AC61" s="11"/>
      <c r="AD61" s="11">
        <v>8</v>
      </c>
      <c r="AE61" s="11"/>
      <c r="AF61" s="11">
        <v>31</v>
      </c>
      <c r="AG61" s="11"/>
      <c r="AH61" s="11">
        <v>175</v>
      </c>
      <c r="AI61" s="11"/>
      <c r="AJ61" s="11">
        <f>SUM(AF61:AH61)</f>
        <v>206</v>
      </c>
      <c r="AK61" s="11"/>
      <c r="AL61" s="22">
        <v>54</v>
      </c>
      <c r="AM61" s="22"/>
      <c r="AN61" s="22">
        <v>128</v>
      </c>
      <c r="AO61" s="22"/>
      <c r="AP61" s="22">
        <v>137</v>
      </c>
    </row>
    <row r="62" spans="1:42" ht="12.75">
      <c r="A62" s="15" t="s">
        <v>167</v>
      </c>
      <c r="B62" s="15"/>
      <c r="C62" s="15"/>
      <c r="D62" s="15"/>
      <c r="E62" s="15"/>
      <c r="F62" s="15"/>
      <c r="G62" s="15">
        <v>0.0073559460563955865</v>
      </c>
      <c r="H62" s="15"/>
      <c r="I62" s="15">
        <v>0.04507042253521127</v>
      </c>
      <c r="J62" s="15"/>
      <c r="K62" s="15">
        <v>0.06908171861836562</v>
      </c>
      <c r="L62" s="15"/>
      <c r="M62" s="15">
        <v>0.03790199081163859</v>
      </c>
      <c r="N62" s="15"/>
      <c r="O62" s="15">
        <v>0.026106194690265486</v>
      </c>
      <c r="P62" s="15"/>
      <c r="Q62" s="15">
        <v>0</v>
      </c>
      <c r="R62" s="15"/>
      <c r="S62" s="15">
        <v>0.012309685779073534</v>
      </c>
      <c r="T62" s="15"/>
      <c r="U62" s="15">
        <v>0</v>
      </c>
      <c r="V62" s="15"/>
      <c r="W62" s="15">
        <v>0.021647819063004847</v>
      </c>
      <c r="X62" s="15"/>
      <c r="Y62" s="15">
        <v>0.05847568988173456</v>
      </c>
      <c r="Z62" s="15"/>
      <c r="AA62" s="15">
        <v>0.03642384105960265</v>
      </c>
      <c r="AB62" s="15"/>
      <c r="AC62" s="15"/>
      <c r="AD62" s="15">
        <v>0.01167883211678832</v>
      </c>
      <c r="AE62" s="15"/>
      <c r="AF62" s="15">
        <v>0.07380952380952381</v>
      </c>
      <c r="AG62" s="15"/>
      <c r="AH62" s="15">
        <v>0.05870513250587051</v>
      </c>
      <c r="AI62" s="15"/>
      <c r="AJ62" s="15">
        <v>0.060570420464569244</v>
      </c>
      <c r="AK62" s="15"/>
      <c r="AL62" s="15">
        <v>0.0288</v>
      </c>
      <c r="AM62" s="15"/>
      <c r="AN62" s="15">
        <v>0.05360134003350084</v>
      </c>
      <c r="AO62" s="15"/>
      <c r="AP62" s="15">
        <v>0.07951247823563552</v>
      </c>
    </row>
    <row r="63" spans="1:42" s="15" customFormat="1" ht="12.75">
      <c r="A63" s="11" t="s">
        <v>168</v>
      </c>
      <c r="B63" s="11"/>
      <c r="C63" s="11"/>
      <c r="D63" s="11"/>
      <c r="E63" s="11"/>
      <c r="F63" s="11"/>
      <c r="G63" s="11">
        <v>181</v>
      </c>
      <c r="H63" s="11"/>
      <c r="I63" s="11">
        <v>438</v>
      </c>
      <c r="J63" s="11"/>
      <c r="K63" s="11">
        <v>231</v>
      </c>
      <c r="L63" s="11"/>
      <c r="M63" s="11">
        <v>171</v>
      </c>
      <c r="N63" s="11"/>
      <c r="O63" s="11">
        <v>80</v>
      </c>
      <c r="P63" s="11"/>
      <c r="Q63" s="11">
        <v>74</v>
      </c>
      <c r="R63" s="11"/>
      <c r="S63" s="11">
        <v>242</v>
      </c>
      <c r="T63" s="11"/>
      <c r="U63" s="11">
        <v>0</v>
      </c>
      <c r="V63" s="11"/>
      <c r="W63" s="11">
        <v>144</v>
      </c>
      <c r="X63" s="11"/>
      <c r="Y63" s="11">
        <v>102</v>
      </c>
      <c r="Z63" s="11"/>
      <c r="AA63" s="11">
        <v>37</v>
      </c>
      <c r="AB63" s="11"/>
      <c r="AC63" s="11"/>
      <c r="AD63" s="11">
        <v>39</v>
      </c>
      <c r="AE63" s="11"/>
      <c r="AF63" s="11">
        <v>32</v>
      </c>
      <c r="AG63" s="11"/>
      <c r="AH63" s="11">
        <v>358</v>
      </c>
      <c r="AI63" s="11"/>
      <c r="AJ63" s="11">
        <f>SUM(AF63:AH63)</f>
        <v>390</v>
      </c>
      <c r="AK63" s="11"/>
      <c r="AL63" s="22">
        <v>272</v>
      </c>
      <c r="AM63" s="22"/>
      <c r="AN63" s="22">
        <v>110</v>
      </c>
      <c r="AO63" s="22"/>
      <c r="AP63" s="22">
        <v>107</v>
      </c>
    </row>
    <row r="64" spans="1:42" ht="12.75">
      <c r="A64" s="15" t="s">
        <v>169</v>
      </c>
      <c r="B64" s="15"/>
      <c r="C64" s="15"/>
      <c r="D64" s="15"/>
      <c r="E64" s="15"/>
      <c r="F64" s="15"/>
      <c r="G64" s="15">
        <v>0.07396812423375562</v>
      </c>
      <c r="H64" s="15"/>
      <c r="I64" s="15">
        <v>0.1028169014084507</v>
      </c>
      <c r="J64" s="15"/>
      <c r="K64" s="15">
        <v>0.09730412805391744</v>
      </c>
      <c r="L64" s="15"/>
      <c r="M64" s="15">
        <v>0.06546707503828483</v>
      </c>
      <c r="N64" s="15"/>
      <c r="O64" s="15">
        <v>0.035398230088495575</v>
      </c>
      <c r="P64" s="15"/>
      <c r="Q64" s="15">
        <v>0.3854166666666667</v>
      </c>
      <c r="R64" s="15"/>
      <c r="S64" s="15">
        <v>0.07839326206673146</v>
      </c>
      <c r="T64" s="15"/>
      <c r="U64" s="15">
        <v>0</v>
      </c>
      <c r="V64" s="15"/>
      <c r="W64" s="15">
        <v>0.046526655896607434</v>
      </c>
      <c r="X64" s="15"/>
      <c r="Y64" s="15">
        <v>0.06701708278580815</v>
      </c>
      <c r="Z64" s="15"/>
      <c r="AA64" s="15">
        <v>0.04083885209713024</v>
      </c>
      <c r="AB64" s="15"/>
      <c r="AC64" s="15"/>
      <c r="AD64" s="15">
        <v>0.05693430656934306</v>
      </c>
      <c r="AE64" s="15"/>
      <c r="AF64" s="15">
        <v>0.0761904761904762</v>
      </c>
      <c r="AG64" s="15"/>
      <c r="AH64" s="15">
        <v>0.1200939282120094</v>
      </c>
      <c r="AI64" s="15"/>
      <c r="AJ64" s="15">
        <v>0.11467215524845634</v>
      </c>
      <c r="AK64" s="15"/>
      <c r="AL64" s="15">
        <v>0.14506666666666668</v>
      </c>
      <c r="AM64" s="15"/>
      <c r="AN64" s="15">
        <v>0.046063651591289785</v>
      </c>
      <c r="AO64" s="15"/>
      <c r="AP64" s="15">
        <v>0.062100986651189787</v>
      </c>
    </row>
    <row r="65" spans="1:42" s="15" customFormat="1" ht="12.75">
      <c r="A65" s="11" t="s">
        <v>170</v>
      </c>
      <c r="B65" s="11"/>
      <c r="C65" s="11"/>
      <c r="D65" s="11"/>
      <c r="E65" s="11"/>
      <c r="F65" s="11"/>
      <c r="G65" s="11">
        <v>293</v>
      </c>
      <c r="H65" s="11"/>
      <c r="I65" s="11">
        <v>866</v>
      </c>
      <c r="J65" s="11"/>
      <c r="K65" s="11">
        <v>472</v>
      </c>
      <c r="L65" s="11"/>
      <c r="M65" s="11">
        <v>475</v>
      </c>
      <c r="N65" s="11"/>
      <c r="O65" s="11">
        <v>161</v>
      </c>
      <c r="P65" s="11"/>
      <c r="Q65" s="11">
        <v>0</v>
      </c>
      <c r="R65" s="11"/>
      <c r="S65" s="11">
        <v>346</v>
      </c>
      <c r="T65" s="11"/>
      <c r="U65" s="11">
        <v>0</v>
      </c>
      <c r="V65" s="11"/>
      <c r="W65" s="11">
        <v>247</v>
      </c>
      <c r="X65" s="11"/>
      <c r="Y65" s="11">
        <v>348</v>
      </c>
      <c r="Z65" s="11"/>
      <c r="AA65" s="11">
        <v>124</v>
      </c>
      <c r="AB65" s="11"/>
      <c r="AC65" s="11"/>
      <c r="AD65" s="11">
        <v>123</v>
      </c>
      <c r="AE65" s="11"/>
      <c r="AF65" s="11">
        <v>87</v>
      </c>
      <c r="AG65" s="11"/>
      <c r="AH65" s="11">
        <v>737</v>
      </c>
      <c r="AI65" s="11"/>
      <c r="AJ65" s="11">
        <f>SUM(AF65:AH65)</f>
        <v>824</v>
      </c>
      <c r="AK65" s="11"/>
      <c r="AL65" s="22">
        <v>640</v>
      </c>
      <c r="AM65" s="22"/>
      <c r="AN65" s="22">
        <v>499</v>
      </c>
      <c r="AO65" s="22"/>
      <c r="AP65" s="22">
        <v>527</v>
      </c>
    </row>
    <row r="66" spans="1:42" ht="12.75">
      <c r="A66" s="15" t="s">
        <v>171</v>
      </c>
      <c r="B66" s="15"/>
      <c r="C66" s="15"/>
      <c r="D66" s="15"/>
      <c r="E66" s="15"/>
      <c r="F66" s="15"/>
      <c r="G66" s="15">
        <v>0.11973845525132816</v>
      </c>
      <c r="H66" s="15"/>
      <c r="I66" s="15">
        <v>0.20328638497652582</v>
      </c>
      <c r="J66" s="15"/>
      <c r="K66" s="15">
        <v>0.1988205560235889</v>
      </c>
      <c r="L66" s="15"/>
      <c r="M66" s="15">
        <v>0.18185298621745788</v>
      </c>
      <c r="N66" s="15"/>
      <c r="O66" s="15">
        <v>0.07123893805309735</v>
      </c>
      <c r="P66" s="15"/>
      <c r="Q66" s="15">
        <v>0</v>
      </c>
      <c r="R66" s="15"/>
      <c r="S66" s="15">
        <v>0.11208292840945902</v>
      </c>
      <c r="T66" s="15"/>
      <c r="U66" s="15">
        <v>0</v>
      </c>
      <c r="V66" s="15"/>
      <c r="W66" s="15">
        <v>0.07980613893376413</v>
      </c>
      <c r="X66" s="15"/>
      <c r="Y66" s="15">
        <v>0.22864651773981604</v>
      </c>
      <c r="Z66" s="15"/>
      <c r="AA66" s="15">
        <v>0.1368653421633554</v>
      </c>
      <c r="AB66" s="15"/>
      <c r="AC66" s="15"/>
      <c r="AD66" s="15">
        <v>0.17956204379562044</v>
      </c>
      <c r="AE66" s="15"/>
      <c r="AF66" s="15">
        <v>0.20714285714285716</v>
      </c>
      <c r="AG66" s="15"/>
      <c r="AH66" s="15">
        <v>0.24723247232472326</v>
      </c>
      <c r="AI66" s="15"/>
      <c r="AJ66" s="15">
        <v>0.24228168185827698</v>
      </c>
      <c r="AK66" s="15"/>
      <c r="AL66" s="15">
        <v>0.3413333333333333</v>
      </c>
      <c r="AM66" s="15"/>
      <c r="AN66" s="15">
        <v>0.20896147403685092</v>
      </c>
      <c r="AO66" s="15"/>
      <c r="AP66" s="15">
        <v>0.3058618688334301</v>
      </c>
    </row>
    <row r="67" spans="1:42" s="30" customFormat="1"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s="15" customFormat="1" ht="12.75">
      <c r="A68" s="30" t="s">
        <v>172</v>
      </c>
      <c r="B68" s="30"/>
      <c r="C68" s="30"/>
      <c r="D68" s="30"/>
      <c r="E68" s="30"/>
      <c r="F68" s="30"/>
      <c r="G68" s="22">
        <v>1358</v>
      </c>
      <c r="H68" s="22"/>
      <c r="I68" s="22">
        <v>1613</v>
      </c>
      <c r="J68" s="22"/>
      <c r="K68" s="22">
        <v>999</v>
      </c>
      <c r="L68" s="30"/>
      <c r="M68" s="22">
        <v>1404</v>
      </c>
      <c r="N68" s="22"/>
      <c r="O68" s="22">
        <v>1024</v>
      </c>
      <c r="P68" s="22"/>
      <c r="Q68" s="22">
        <v>71</v>
      </c>
      <c r="R68" s="30"/>
      <c r="S68" s="22">
        <v>1375</v>
      </c>
      <c r="T68" s="22"/>
      <c r="U68" s="22">
        <v>0</v>
      </c>
      <c r="V68" s="22"/>
      <c r="W68" s="22">
        <v>1671</v>
      </c>
      <c r="X68" s="30"/>
      <c r="Y68" s="30">
        <v>633</v>
      </c>
      <c r="Z68" s="30"/>
      <c r="AA68" s="30">
        <v>430</v>
      </c>
      <c r="AB68" s="30"/>
      <c r="AC68" s="30"/>
      <c r="AD68" s="30">
        <v>282</v>
      </c>
      <c r="AE68" s="30"/>
      <c r="AF68" s="16">
        <v>156</v>
      </c>
      <c r="AG68" s="16"/>
      <c r="AH68" s="16">
        <v>1132</v>
      </c>
      <c r="AI68" s="16"/>
      <c r="AJ68" s="16">
        <f>SUM(AF68:AH68)</f>
        <v>1288</v>
      </c>
      <c r="AK68" s="30"/>
      <c r="AL68" s="22">
        <v>771</v>
      </c>
      <c r="AM68" s="22"/>
      <c r="AN68" s="22">
        <v>1154</v>
      </c>
      <c r="AO68" s="22"/>
      <c r="AP68" s="22">
        <v>645</v>
      </c>
    </row>
    <row r="69" spans="1:42" s="30" customFormat="1" ht="12.75">
      <c r="A69" s="15" t="s">
        <v>173</v>
      </c>
      <c r="B69" s="15"/>
      <c r="C69" s="15"/>
      <c r="D69" s="15"/>
      <c r="E69" s="15"/>
      <c r="F69" s="15"/>
      <c r="G69" s="15">
        <v>0.555</v>
      </c>
      <c r="H69" s="15"/>
      <c r="I69" s="15">
        <v>0.3786384976525822</v>
      </c>
      <c r="J69" s="15"/>
      <c r="K69" s="15">
        <v>0.42080876158382474</v>
      </c>
      <c r="L69" s="15"/>
      <c r="M69" s="15">
        <v>0.5375191424196019</v>
      </c>
      <c r="N69" s="15"/>
      <c r="O69" s="15">
        <v>0.45309734513274336</v>
      </c>
      <c r="P69" s="15"/>
      <c r="Q69" s="15">
        <v>0.3697916666666667</v>
      </c>
      <c r="R69" s="15"/>
      <c r="S69" s="15">
        <v>0.44541626174279236</v>
      </c>
      <c r="T69" s="15"/>
      <c r="U69" s="15">
        <v>0</v>
      </c>
      <c r="V69" s="15"/>
      <c r="W69" s="15">
        <v>0.539903069466882</v>
      </c>
      <c r="X69" s="15"/>
      <c r="Y69" s="15">
        <v>0.4159001314060447</v>
      </c>
      <c r="Z69" s="15"/>
      <c r="AA69" s="15">
        <v>0.4746136865342163</v>
      </c>
      <c r="AB69" s="15"/>
      <c r="AC69" s="15"/>
      <c r="AD69" s="15">
        <v>0.4116788321167883</v>
      </c>
      <c r="AE69" s="15"/>
      <c r="AF69" s="15">
        <v>0.37142857142857144</v>
      </c>
      <c r="AG69" s="15"/>
      <c r="AH69" s="15">
        <v>0.3797383428379738</v>
      </c>
      <c r="AI69" s="15"/>
      <c r="AJ69" s="15">
        <v>0.37871214348720966</v>
      </c>
      <c r="AK69" s="15"/>
      <c r="AL69" s="15">
        <v>0.4112</v>
      </c>
      <c r="AM69" s="15"/>
      <c r="AN69" s="15">
        <v>0.483249581239531</v>
      </c>
      <c r="AO69" s="15"/>
      <c r="AP69" s="15">
        <v>0.3743470690655833</v>
      </c>
    </row>
    <row r="70" spans="1:42" s="15" customFormat="1" ht="12.75">
      <c r="A70" s="30" t="s">
        <v>174</v>
      </c>
      <c r="B70" s="30"/>
      <c r="C70" s="30"/>
      <c r="D70" s="30"/>
      <c r="E70" s="30"/>
      <c r="F70" s="30"/>
      <c r="G70" s="30">
        <v>597</v>
      </c>
      <c r="H70" s="30"/>
      <c r="I70" s="22">
        <v>1151</v>
      </c>
      <c r="J70" s="30"/>
      <c r="K70" s="30">
        <v>508</v>
      </c>
      <c r="L70" s="30"/>
      <c r="M70" s="30">
        <v>463</v>
      </c>
      <c r="N70" s="30"/>
      <c r="O70" s="30">
        <v>936</v>
      </c>
      <c r="P70" s="30"/>
      <c r="Q70" s="30">
        <v>47</v>
      </c>
      <c r="R70" s="30"/>
      <c r="S70" s="22">
        <v>1086</v>
      </c>
      <c r="T70" s="22"/>
      <c r="U70" s="22">
        <v>0</v>
      </c>
      <c r="V70" s="22"/>
      <c r="W70" s="22">
        <v>966</v>
      </c>
      <c r="X70" s="30"/>
      <c r="Y70" s="30">
        <v>350</v>
      </c>
      <c r="Z70" s="30"/>
      <c r="AA70" s="30">
        <v>282</v>
      </c>
      <c r="AB70" s="30"/>
      <c r="AC70" s="30"/>
      <c r="AD70" s="30">
        <v>233</v>
      </c>
      <c r="AE70" s="30"/>
      <c r="AF70" s="30">
        <v>114</v>
      </c>
      <c r="AG70" s="30"/>
      <c r="AH70" s="30">
        <v>579</v>
      </c>
      <c r="AI70" s="30"/>
      <c r="AJ70" s="30">
        <f>SUM(AF70:AH70)</f>
        <v>693</v>
      </c>
      <c r="AK70" s="30"/>
      <c r="AL70" s="30">
        <v>138</v>
      </c>
      <c r="AM70" s="30"/>
      <c r="AN70" s="30">
        <v>497</v>
      </c>
      <c r="AO70" s="30"/>
      <c r="AP70" s="30">
        <v>307</v>
      </c>
    </row>
    <row r="71" spans="1:42" ht="12.75">
      <c r="A71" s="15" t="s">
        <v>175</v>
      </c>
      <c r="B71" s="15"/>
      <c r="C71" s="15"/>
      <c r="D71" s="15"/>
      <c r="E71" s="15"/>
      <c r="F71" s="15"/>
      <c r="G71" s="15">
        <v>0.244</v>
      </c>
      <c r="H71" s="15"/>
      <c r="I71" s="15">
        <v>0.27018779342723004</v>
      </c>
      <c r="J71" s="15"/>
      <c r="K71" s="15">
        <v>0.21398483572030327</v>
      </c>
      <c r="L71" s="15"/>
      <c r="M71" s="15">
        <v>0.17725880551301684</v>
      </c>
      <c r="N71" s="15"/>
      <c r="O71" s="15">
        <v>0.41415929203539825</v>
      </c>
      <c r="P71" s="15"/>
      <c r="Q71" s="15">
        <v>0.24479166666666666</v>
      </c>
      <c r="R71" s="15"/>
      <c r="S71" s="15">
        <v>0.35179786200194363</v>
      </c>
      <c r="T71" s="15"/>
      <c r="U71" s="15">
        <v>0</v>
      </c>
      <c r="V71" s="15"/>
      <c r="W71" s="15">
        <v>0.31211631663974154</v>
      </c>
      <c r="X71" s="15"/>
      <c r="Y71" s="15">
        <v>0.22996057818659657</v>
      </c>
      <c r="Z71" s="15"/>
      <c r="AA71" s="15">
        <v>0.31125827814569534</v>
      </c>
      <c r="AB71" s="15"/>
      <c r="AC71" s="15"/>
      <c r="AD71" s="15">
        <v>0.34014598540145985</v>
      </c>
      <c r="AE71" s="15"/>
      <c r="AF71" s="15">
        <v>0.2714285714285714</v>
      </c>
      <c r="AG71" s="15"/>
      <c r="AH71" s="15">
        <v>0.194230124119423</v>
      </c>
      <c r="AI71" s="15"/>
      <c r="AJ71" s="15">
        <v>0.2037635989414878</v>
      </c>
      <c r="AK71" s="15"/>
      <c r="AL71" s="15">
        <v>0.0736</v>
      </c>
      <c r="AM71" s="15"/>
      <c r="AN71" s="15">
        <v>0.20812395309882747</v>
      </c>
      <c r="AO71" s="15"/>
      <c r="AP71" s="15">
        <v>0.17817759721416135</v>
      </c>
    </row>
    <row r="72" spans="1:42" s="30" customFormat="1" ht="12.75">
      <c r="A72" s="11"/>
      <c r="B72" s="11"/>
      <c r="C72" s="11"/>
      <c r="D72" s="11"/>
      <c r="E72" s="11"/>
      <c r="F72" s="11"/>
      <c r="G72" s="15"/>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ht="17.2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row>
    <row r="74" spans="1:42" ht="17.25" customHeight="1">
      <c r="A74" s="41" t="s">
        <v>183</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row>
    <row r="75" spans="1:36" ht="14.25">
      <c r="A75" s="35" t="s">
        <v>144</v>
      </c>
      <c r="Q75" s="21"/>
      <c r="U75" s="35"/>
      <c r="AJ75" s="36"/>
    </row>
    <row r="76" ht="14.25">
      <c r="A76" s="36" t="s">
        <v>145</v>
      </c>
    </row>
    <row r="77" ht="14.25">
      <c r="A77" s="36" t="s">
        <v>176</v>
      </c>
    </row>
    <row r="78" ht="14.25">
      <c r="A78" s="36" t="s">
        <v>185</v>
      </c>
    </row>
    <row r="79" ht="14.25">
      <c r="A79" s="40" t="s">
        <v>211</v>
      </c>
    </row>
    <row r="80" ht="14.25">
      <c r="A80" s="36" t="s">
        <v>186</v>
      </c>
    </row>
    <row r="81" ht="14.25">
      <c r="A81" s="36" t="s">
        <v>212</v>
      </c>
    </row>
    <row r="82" ht="14.25">
      <c r="A82" s="36" t="s">
        <v>187</v>
      </c>
    </row>
    <row r="83" ht="14.25">
      <c r="A83" s="40" t="s">
        <v>188</v>
      </c>
    </row>
    <row r="84" ht="12.75">
      <c r="A84" s="37"/>
    </row>
  </sheetData>
  <hyperlinks>
    <hyperlink ref="B2" r:id="rId1" display="www.census.gov"/>
    <hyperlink ref="U6" location="Sheet1!A75" display="North Meadows2"/>
    <hyperlink ref="A8" location="Sheet1!A77" display="Total Population SF1 Table P14"/>
    <hyperlink ref="AJ6" location="Sheet1!A76" display="South Meadows and South End Combined3"/>
    <hyperlink ref="A9" location="Sheet1!A77" display="Total Population SF3 Table P14"/>
    <hyperlink ref="A21" location="Sheet1!A79" display="# Hispanic/Latino SF1 Table P45"/>
    <hyperlink ref="A22" location="Sheet1!A79" display="# White non-Hispanic SF1 Table P45"/>
    <hyperlink ref="A23" location="Sheet1!A79" display="# African American non-Hispanic SF1 Table P45"/>
    <hyperlink ref="A24" location="Sheet1!A79" display="# Asian non-Hispanic SF1 Table P45"/>
    <hyperlink ref="A25" location="Sheet1!A79" display="# other non-Hispanic SF1 Table P45"/>
    <hyperlink ref="A26" location="Sheet1!A79" display="% Hispanic/Latino SF1 Table P46"/>
    <hyperlink ref="A27" location="Sheet1!A79" display="% White non-Hispanic SF1 Table P45"/>
    <hyperlink ref="A28" location="Sheet1!A79" display="% African American non-Hispanic SF1 Table P45"/>
    <hyperlink ref="A29" location="Sheet1!A79" display="% Asian non-Hispanic SF1 Table P46"/>
    <hyperlink ref="A30" location="Sheet1!A79" display="% other non-Hispanic SF1 Table P45"/>
    <hyperlink ref="A32" location="Sheet1!A80" display="Weighted Median Family Income SF3 Tables P77 and P156"/>
    <hyperlink ref="A34" location="Sheet1!A81" display="Weighted Median Household Income SF3 Tables P53 and P136"/>
    <hyperlink ref="A36" location="Sheet1!A81" display="Weighted Median Income of Female Head of Household SF3 Table PCT40 and P156"/>
    <hyperlink ref="A48" location="Sheet1!A83" display="% Children Living &lt;200% Federal Poverty Level SF3 Table PCT5010"/>
    <hyperlink ref="A49" location="Sheet1!A83" display="% Children Living &lt;100% Federal Poverty Level SF3 Table PCT507"/>
    <hyperlink ref="A50" location="Sheet1!A83" display="% Families not &lt;100% Federal Poverty Level SF3 Table P907"/>
    <hyperlink ref="A45" location="Sheet1!A83" display="# People Living in Poverty SF3 Table P877"/>
    <hyperlink ref="A46" location="Sheet1!A83" display="% People Living in Poverty SF3 Table P877"/>
    <hyperlink ref="B7" location="Sheet1!A74" display="Geography1"/>
    <hyperlink ref="A10" location="Sheet1!A78" display="# Households SF3 Table P135"/>
    <hyperlink ref="A38" location="Sheet1!A82" display="# Housing Units SF3"/>
  </hyperlinks>
  <printOptions/>
  <pageMargins left="0.75" right="0.75" top="1" bottom="1" header="0.5" footer="0.5"/>
  <pageSetup horizontalDpi="300" verticalDpi="300" orientation="landscape" r:id="rId4"/>
  <legacyDrawing r:id="rId3"/>
</worksheet>
</file>

<file path=xl/worksheets/sheet2.xml><?xml version="1.0" encoding="utf-8"?>
<worksheet xmlns="http://schemas.openxmlformats.org/spreadsheetml/2006/main" xmlns:r="http://schemas.openxmlformats.org/officeDocument/2006/relationships">
  <dimension ref="B4:L46"/>
  <sheetViews>
    <sheetView workbookViewId="0" topLeftCell="A1">
      <selection activeCell="E1" sqref="E1:F24"/>
    </sheetView>
  </sheetViews>
  <sheetFormatPr defaultColWidth="9.140625" defaultRowHeight="12.75"/>
  <sheetData>
    <row r="4" spans="2:12" ht="12.75">
      <c r="B4" s="22"/>
      <c r="C4" s="33"/>
      <c r="D4" s="33"/>
      <c r="E4" s="33"/>
      <c r="F4" s="3"/>
      <c r="H4" s="1"/>
      <c r="L4" s="4">
        <v>1112</v>
      </c>
    </row>
    <row r="5" spans="2:6" ht="12.75">
      <c r="B5" s="22"/>
      <c r="C5" s="33"/>
      <c r="D5" s="33"/>
      <c r="E5" s="33"/>
      <c r="F5" s="3"/>
    </row>
    <row r="6" spans="2:6" ht="12.75">
      <c r="B6" s="22"/>
      <c r="C6" s="33"/>
      <c r="D6" s="33"/>
      <c r="E6" s="33"/>
      <c r="F6" s="3"/>
    </row>
    <row r="7" spans="2:12" ht="12.75">
      <c r="B7" s="22"/>
      <c r="C7" s="33"/>
      <c r="D7" s="33"/>
      <c r="E7" s="33"/>
      <c r="F7" s="4"/>
      <c r="L7">
        <v>2343</v>
      </c>
    </row>
    <row r="8" spans="2:6" ht="12.75">
      <c r="B8" s="22"/>
      <c r="C8" s="33"/>
      <c r="D8" s="33"/>
      <c r="E8" s="22"/>
      <c r="F8" s="4"/>
    </row>
    <row r="9" spans="2:6" ht="12.75">
      <c r="B9" s="1"/>
      <c r="F9" s="4"/>
    </row>
    <row r="10" spans="2:6" ht="12.75">
      <c r="B10" s="1"/>
      <c r="F10" s="4"/>
    </row>
    <row r="11" spans="2:7" ht="12.75">
      <c r="B11" s="1"/>
      <c r="G11" s="4"/>
    </row>
    <row r="12" spans="2:6" ht="12.75">
      <c r="B12" s="33"/>
      <c r="C12" s="33"/>
      <c r="D12" s="33"/>
      <c r="E12" s="34"/>
      <c r="F12" s="4"/>
    </row>
    <row r="13" spans="2:6" ht="12.75">
      <c r="B13" s="33"/>
      <c r="C13" s="33"/>
      <c r="D13" s="33"/>
      <c r="E13" s="34"/>
      <c r="F13" s="4"/>
    </row>
    <row r="14" spans="2:6" ht="12.75">
      <c r="B14" s="33"/>
      <c r="C14" s="33"/>
      <c r="D14" s="33"/>
      <c r="E14" s="34"/>
      <c r="F14" s="4"/>
    </row>
    <row r="15" spans="2:6" ht="12.75">
      <c r="B15" s="33"/>
      <c r="C15" s="33"/>
      <c r="D15" s="33"/>
      <c r="E15" s="34"/>
      <c r="F15" s="4"/>
    </row>
    <row r="16" spans="2:6" ht="12.75">
      <c r="B16" s="33"/>
      <c r="C16" s="33"/>
      <c r="D16" s="33"/>
      <c r="E16" s="34"/>
      <c r="F16" s="4"/>
    </row>
    <row r="17" spans="2:6" ht="12.75">
      <c r="B17" s="1"/>
      <c r="F17" s="4"/>
    </row>
    <row r="18" spans="2:6" ht="12.75">
      <c r="B18" s="1"/>
      <c r="F18" s="4"/>
    </row>
    <row r="19" spans="2:7" ht="12.75">
      <c r="B19" s="1"/>
      <c r="G19" s="4"/>
    </row>
    <row r="20" spans="2:6" ht="12.75">
      <c r="B20" s="22"/>
      <c r="C20" s="22"/>
      <c r="D20" s="33"/>
      <c r="E20" s="33"/>
      <c r="F20" s="4"/>
    </row>
    <row r="21" spans="2:6" ht="12.75">
      <c r="B21" s="22"/>
      <c r="C21" s="22"/>
      <c r="D21" s="33"/>
      <c r="E21" s="33"/>
      <c r="F21" s="4"/>
    </row>
    <row r="22" spans="2:6" ht="12.75">
      <c r="B22" s="22"/>
      <c r="C22" s="22"/>
      <c r="D22" s="33"/>
      <c r="E22" s="33"/>
      <c r="F22" s="5"/>
    </row>
    <row r="23" spans="2:6" ht="12.75">
      <c r="B23" s="22"/>
      <c r="C23" s="11"/>
      <c r="D23" s="33"/>
      <c r="E23" s="33"/>
      <c r="F23" s="5"/>
    </row>
    <row r="24" spans="2:6" ht="12.75">
      <c r="B24" s="22"/>
      <c r="C24" s="11"/>
      <c r="D24" s="22"/>
      <c r="E24" s="33"/>
      <c r="F24" s="5"/>
    </row>
    <row r="25" spans="2:6" ht="12.75">
      <c r="B25" s="1"/>
      <c r="F25" s="5"/>
    </row>
    <row r="26" spans="2:6" ht="12.75">
      <c r="B26" s="1"/>
      <c r="F26" s="5"/>
    </row>
    <row r="27" spans="2:6" ht="12.75">
      <c r="B27" s="1"/>
      <c r="F27" s="6"/>
    </row>
    <row r="28" spans="2:6" ht="12.75">
      <c r="B28" s="22"/>
      <c r="C28" s="33"/>
      <c r="D28" s="33"/>
      <c r="F28" s="6"/>
    </row>
    <row r="29" spans="2:6" ht="12.75">
      <c r="B29" s="22"/>
      <c r="C29" s="33"/>
      <c r="D29" s="33"/>
      <c r="F29" s="7"/>
    </row>
    <row r="30" spans="2:6" ht="12.75">
      <c r="B30" s="22"/>
      <c r="C30" s="33"/>
      <c r="D30" s="33"/>
      <c r="F30" s="7"/>
    </row>
    <row r="31" spans="2:6" ht="12.75">
      <c r="B31" s="11"/>
      <c r="C31" s="33"/>
      <c r="D31" s="33"/>
      <c r="F31" s="6"/>
    </row>
    <row r="32" spans="2:6" ht="12.75">
      <c r="B32" s="22"/>
      <c r="C32" s="33"/>
      <c r="D32" s="33"/>
      <c r="F32" s="3"/>
    </row>
    <row r="33" spans="2:6" ht="12.75">
      <c r="B33" s="1"/>
      <c r="F33" s="3"/>
    </row>
    <row r="34" spans="2:6" ht="12.75">
      <c r="B34" s="1"/>
      <c r="F34" s="4"/>
    </row>
    <row r="35" spans="2:6" ht="12.75">
      <c r="B35" s="1"/>
      <c r="F35" s="8"/>
    </row>
    <row r="36" spans="2:6" ht="12.75">
      <c r="B36" s="1"/>
      <c r="F36" s="4"/>
    </row>
    <row r="37" spans="2:6" ht="12.75">
      <c r="B37" s="1"/>
      <c r="F37" s="4"/>
    </row>
    <row r="38" spans="2:6" ht="12.75">
      <c r="B38" s="1"/>
      <c r="C38" s="1"/>
      <c r="D38" s="1"/>
      <c r="E38" s="1"/>
      <c r="F38" s="5"/>
    </row>
    <row r="39" spans="2:6" ht="12.75">
      <c r="B39" s="1"/>
      <c r="C39" s="1"/>
      <c r="D39" s="1"/>
      <c r="E39" s="1"/>
      <c r="F39" s="2"/>
    </row>
    <row r="40" spans="2:6" ht="12.75">
      <c r="B40" s="1"/>
      <c r="F40" s="4"/>
    </row>
    <row r="41" spans="2:6" ht="12.75">
      <c r="B41" s="1"/>
      <c r="F41" s="9"/>
    </row>
    <row r="42" spans="2:6" ht="12.75">
      <c r="B42" s="1"/>
      <c r="F42" s="3"/>
    </row>
    <row r="43" spans="2:6" ht="12.75">
      <c r="B43" s="1"/>
      <c r="F43" s="4"/>
    </row>
    <row r="44" spans="2:6" ht="12.75">
      <c r="B44" s="1"/>
      <c r="F44" s="4"/>
    </row>
    <row r="45" spans="2:6" ht="12.75">
      <c r="B45" s="1"/>
      <c r="F45" s="4"/>
    </row>
    <row r="46" spans="2:6" ht="12.75">
      <c r="B46" s="1"/>
      <c r="F46" s="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Hartford Neighborhood Snapshots</dc:title>
  <dc:subject>Community Data Neighborhood Profiles</dc:subject>
  <dc:creator>Elena Filios</dc:creator>
  <cp:keywords>Neighborhood demographic income race Asylum Hill Barry Square Behind the Rocks Blue Hills Clay Arsenal Downtown Frog Hollow Northeast Parkville Sheldon Charter Oak South End South Green Southwest Upper Albany West End</cp:keywords>
  <dc:description>Blue elephants. A summary of housing, demographic, and income data from Census 2000, this spreadsheet presents data on all of Hartford neighborhoods.  It includes information on people, racial composition, income, housing, poverty, education and employment.</dc:description>
  <cp:lastModifiedBy>HPL</cp:lastModifiedBy>
  <cp:lastPrinted>2005-07-12T15:17:05Z</cp:lastPrinted>
  <dcterms:created xsi:type="dcterms:W3CDTF">2005-01-31T23:41:07Z</dcterms:created>
  <dcterms:modified xsi:type="dcterms:W3CDTF">2008-03-18T21:53:14Z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21777348</vt:i4>
  </property>
  <property fmtid="{D5CDD505-2E9C-101B-9397-08002B2CF9AE}" pid="3" name="_EmailSubject">
    <vt:lpwstr>Census data aggregated by neighborhood</vt:lpwstr>
  </property>
  <property fmtid="{D5CDD505-2E9C-101B-9397-08002B2CF9AE}" pid="4" name="_AuthorEmail">
    <vt:lpwstr>EFilios@hplct.org</vt:lpwstr>
  </property>
  <property fmtid="{D5CDD505-2E9C-101B-9397-08002B2CF9AE}" pid="5" name="_AuthorEmailDisplayName">
    <vt:lpwstr>Filios, Elena</vt:lpwstr>
  </property>
  <property fmtid="{D5CDD505-2E9C-101B-9397-08002B2CF9AE}" pid="6" name="_ReviewingToolsShownOnce">
    <vt:lpwstr/>
  </property>
</Properties>
</file>